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300" activeTab="1"/>
  </bookViews>
  <sheets>
    <sheet name="Simulation ITT 0,85%" sheetId="4" r:id="rId1"/>
    <sheet name="Simulation ITT INVAL 1,59%" sheetId="12" r:id="rId2"/>
    <sheet name="Simulation ITT INVAL PR 1,91%" sheetId="13" r:id="rId3"/>
    <sheet name="Simulation Agent" sheetId="14" r:id="rId4"/>
  </sheets>
  <definedNames/>
  <calcPr calcId="162913"/>
</workbook>
</file>

<file path=xl/sharedStrings.xml><?xml version="1.0" encoding="utf-8"?>
<sst xmlns="http://schemas.openxmlformats.org/spreadsheetml/2006/main" count="135" uniqueCount="67">
  <si>
    <t>TOTAL</t>
  </si>
  <si>
    <t>Participation Agent</t>
  </si>
  <si>
    <t>TBI-NBI Annuel</t>
  </si>
  <si>
    <t>Heures Annuelles</t>
  </si>
  <si>
    <t>NB Heures Mensuelles</t>
  </si>
  <si>
    <t>TBI-NBI Annuel ETP</t>
  </si>
  <si>
    <t>Salaire moyen annuel</t>
  </si>
  <si>
    <t>Salaire moyen mensuel</t>
  </si>
  <si>
    <t>Participation employeur annuelle</t>
  </si>
  <si>
    <t>Equilavent Temps Plein ETP</t>
  </si>
  <si>
    <t>Nom 
Agent</t>
  </si>
  <si>
    <t>A</t>
  </si>
  <si>
    <t>B</t>
  </si>
  <si>
    <t>C</t>
  </si>
  <si>
    <t>A complèter par la collectivité</t>
  </si>
  <si>
    <t>Participation employeur mensuelle *</t>
  </si>
  <si>
    <r>
      <rPr>
        <u val="single"/>
        <sz val="14"/>
        <color theme="1"/>
        <rFont val="Arial"/>
        <family val="2"/>
      </rPr>
      <t xml:space="preserve">
</t>
    </r>
    <r>
      <rPr>
        <sz val="14"/>
        <color theme="1"/>
        <rFont val="Arial"/>
        <family val="2"/>
      </rPr>
      <t xml:space="preserve">
</t>
    </r>
  </si>
  <si>
    <t>TBI et NBI Mensuel</t>
  </si>
  <si>
    <r>
      <rPr>
        <b/>
        <sz val="18"/>
        <color rgb="FFFF0000"/>
        <rFont val="Arial"/>
        <family val="2"/>
      </rPr>
      <t>Calcul automatique</t>
    </r>
    <r>
      <rPr>
        <b/>
        <sz val="18"/>
        <rFont val="Arial"/>
        <family val="2"/>
      </rPr>
      <t xml:space="preserve"> 
</t>
    </r>
    <r>
      <rPr>
        <b/>
        <sz val="12"/>
        <rFont val="Arial"/>
        <family val="2"/>
      </rPr>
      <t>selon les éléments apportés dans les colonnes A; B; C</t>
    </r>
  </si>
  <si>
    <r>
      <t xml:space="preserve">Calcul automatique 
</t>
    </r>
    <r>
      <rPr>
        <b/>
        <sz val="10"/>
        <rFont val="Arial"/>
        <family val="2"/>
      </rPr>
      <t>selon les éléments apportés dans les colonnes blanches A; B; C</t>
    </r>
  </si>
  <si>
    <t>Participation employeur risque 1  *</t>
  </si>
  <si>
    <t>Participation employeur risque 1 *</t>
  </si>
  <si>
    <t>Cotisation 
risque 2 mensuelle</t>
  </si>
  <si>
    <t>Cotisation 
risque 1 mensuelle</t>
  </si>
  <si>
    <t>Cotisation 
risque 3 mensuelle</t>
  </si>
  <si>
    <t>Nom Agent</t>
  </si>
  <si>
    <t>1) PARTICIPATION PAR AGENT</t>
  </si>
  <si>
    <r>
      <rPr>
        <b/>
        <sz val="18"/>
        <color rgb="FFFF0000"/>
        <rFont val="Arial"/>
        <family val="2"/>
      </rPr>
      <t>Calcul automatique</t>
    </r>
    <r>
      <rPr>
        <b/>
        <sz val="18"/>
        <rFont val="Arial"/>
        <family val="2"/>
      </rPr>
      <t xml:space="preserve"> 
</t>
    </r>
    <r>
      <rPr>
        <b/>
        <sz val="10"/>
        <rFont val="Arial"/>
        <family val="2"/>
      </rPr>
      <t>selon les éléments apportés dans les colonnes A; B; C</t>
    </r>
  </si>
  <si>
    <t>2 ) PARTICIPATION EMPLOYEUR</t>
  </si>
  <si>
    <t>2) PARTICIPATION EMPLOYEUR</t>
  </si>
  <si>
    <t xml:space="preserve">Calcul automatique </t>
  </si>
  <si>
    <r>
      <rPr>
        <b/>
        <sz val="18"/>
        <color rgb="FFFF0000"/>
        <rFont val="Arial"/>
        <family val="2"/>
      </rPr>
      <t>Calcul automatique</t>
    </r>
    <r>
      <rPr>
        <b/>
        <sz val="18"/>
        <rFont val="Arial"/>
        <family val="2"/>
      </rPr>
      <t xml:space="preserve"> </t>
    </r>
  </si>
  <si>
    <t xml:space="preserve"> Le tableau de simulation de votre collectivité doit être joint à la délibération lors de l'envoi au CDG 54</t>
  </si>
  <si>
    <r>
      <rPr>
        <b/>
        <u val="single"/>
        <sz val="12"/>
        <rFont val="Arial"/>
        <family val="2"/>
      </rPr>
      <t>Aucune action à faire.</t>
    </r>
    <r>
      <rPr>
        <sz val="12"/>
        <rFont val="Arial"/>
        <family val="2"/>
      </rPr>
      <t xml:space="preserve"> Le tableau rouge ci-dessous se calcule automatiquement selon les éléments apportés dans les colonnes blanches A; B; C.</t>
    </r>
  </si>
  <si>
    <r>
      <rPr>
        <b/>
        <u val="single"/>
        <sz val="12"/>
        <rFont val="Arial"/>
        <family val="2"/>
      </rPr>
      <t>Aucune action à faire</t>
    </r>
    <r>
      <rPr>
        <sz val="12"/>
        <rFont val="Arial"/>
        <family val="2"/>
      </rPr>
      <t xml:space="preserve">. Le tableau rouge ci-dessous se calcule automatiquement selon les éléments apportés dans les colonnes blanches A; B; C.
</t>
    </r>
  </si>
  <si>
    <t>5) CAS PARTICULIER : QUEL MONTANT DE PARTICIPATION LORSQUE LA COLLECTIVITE A UN SEUL AGENT ?</t>
  </si>
  <si>
    <t>3) COMMENT INTERPRETER LES CHIFFRES DU SIMULATEUR DE COTISATION ?</t>
  </si>
  <si>
    <t xml:space="preserve">
4) QUEL EST LE MONTANT MENSUEL DE PARTICIPATION EN € PAR AGENT DE L'EMPLOYEUR ?
</t>
  </si>
  <si>
    <r>
      <t xml:space="preserve">4.2) Si l'employeur </t>
    </r>
    <r>
      <rPr>
        <u val="single"/>
        <sz val="12"/>
        <color theme="1"/>
        <rFont val="Arial"/>
        <family val="2"/>
      </rPr>
      <t>souhaite aller au delà de la participation employeur indiquée dans la case O12 et prendre en charge la totalité de la cotisation pour l'ensemble de ces agents</t>
    </r>
    <r>
      <rPr>
        <sz val="12"/>
        <color theme="1"/>
        <rFont val="Arial"/>
        <family val="2"/>
      </rPr>
      <t>, il devra indiquer dans la délibération le montant de cotisation la plus élevée (celle de l'agent qui a le traitement le plus élevé dans la colonne B).</t>
    </r>
  </si>
  <si>
    <r>
      <t xml:space="preserve">4.1) Si l'employeur </t>
    </r>
    <r>
      <rPr>
        <u val="single"/>
        <sz val="11"/>
        <color theme="1"/>
        <rFont val="Arial"/>
        <family val="2"/>
      </rPr>
      <t>décide de respecter le principe de la convention et financer au minimum le risque Incapacité temporaire de travail à hauteur du salaire moye</t>
    </r>
    <r>
      <rPr>
        <sz val="11"/>
        <color theme="1"/>
        <rFont val="Arial"/>
        <family val="2"/>
      </rPr>
      <t>n, il devra indiquer dans la délibération le montant inscrit dans la case O12.</t>
    </r>
  </si>
  <si>
    <r>
      <t xml:space="preserve">
</t>
    </r>
    <r>
      <rPr>
        <b/>
        <sz val="16"/>
        <color theme="1"/>
        <rFont val="Arial"/>
        <family val="2"/>
      </rPr>
      <t>4) QUEL EST LE MONTANT MENSUEL DE PARTICIPATION EN € PAR AGENT DE L'EMPLOYEUR ?</t>
    </r>
    <r>
      <rPr>
        <b/>
        <sz val="12"/>
        <color theme="1"/>
        <rFont val="Arial"/>
        <family val="2"/>
      </rPr>
      <t xml:space="preserve">
</t>
    </r>
  </si>
  <si>
    <t xml:space="preserve">Montant de la cotisation </t>
  </si>
  <si>
    <t xml:space="preserve"> TBI et NBI Mensuel de l'agent </t>
  </si>
  <si>
    <t xml:space="preserve">TBI et NBI Mensuel de l'agent </t>
  </si>
  <si>
    <t>Montant de la Cotisation</t>
  </si>
  <si>
    <t>Cacul automatique</t>
  </si>
  <si>
    <r>
      <rPr>
        <b/>
        <u val="single"/>
        <sz val="12"/>
        <rFont val="Arial"/>
        <family val="2"/>
      </rPr>
      <t>Ce que je dois compléter dans le tableau :</t>
    </r>
    <r>
      <rPr>
        <sz val="12"/>
        <rFont val="Arial"/>
        <family val="2"/>
      </rPr>
      <t xml:space="preserve">
Colonne A : J'indique le nom de mes agents (facultatif) ou laisser les chiffres.
Colonne B : Je renseigne le TBI et NBI Mensuel (reprendre les fiches de paie).
Colonne C :  Je renseigne le nombre d'heures mensuelles effectué par l'agent (reprendre la fiche de paie).
Le tableau vert se calcule automatiquement selon les éléments apportés dans les colonnes blanches A; B; C.
</t>
    </r>
    <r>
      <rPr>
        <i/>
        <u val="single"/>
        <sz val="12"/>
        <rFont val="Arial"/>
        <family val="2"/>
      </rPr>
      <t>Conseils</t>
    </r>
    <r>
      <rPr>
        <i/>
        <sz val="12"/>
        <rFont val="Arial"/>
        <family val="2"/>
      </rPr>
      <t xml:space="preserve"> : pour faciliter l'interprétation des données, entrez les traitements de manière croissante.</t>
    </r>
    <r>
      <rPr>
        <sz val="12"/>
        <rFont val="Arial"/>
        <family val="2"/>
      </rPr>
      <t xml:space="preserve">
</t>
    </r>
  </si>
  <si>
    <r>
      <rPr>
        <b/>
        <u val="single"/>
        <sz val="12"/>
        <rFont val="Arial"/>
        <family val="2"/>
      </rPr>
      <t>Ce que je dois compléter dans le tableau :</t>
    </r>
    <r>
      <rPr>
        <u val="single"/>
        <sz val="12"/>
        <rFont val="Arial"/>
        <family val="2"/>
      </rPr>
      <t xml:space="preserve">
</t>
    </r>
    <r>
      <rPr>
        <sz val="12"/>
        <rFont val="Arial"/>
        <family val="2"/>
      </rPr>
      <t xml:space="preserve">Colonne A : J'indique le nom de mes agents (facultatif) ou laisser les chiffres.
Colonne B : Je renseigne le TBI et NBI Mensuel (reprendre les fiches de paie).
Colonne C :  Je renseigne le nombre d'heures mensuelles effectué par l'agent (reprendre la fiche de paie).
Le tableau vert se calcule automatiquement selon les éléments apportés dans les colonnes blanches A; B; C.
</t>
    </r>
    <r>
      <rPr>
        <i/>
        <u val="single"/>
        <sz val="12"/>
        <rFont val="Arial"/>
        <family val="2"/>
      </rPr>
      <t xml:space="preserve">Conseils </t>
    </r>
    <r>
      <rPr>
        <i/>
        <sz val="12"/>
        <rFont val="Arial"/>
        <family val="2"/>
      </rPr>
      <t>: pour faciliter l'interprétation des données, entrez les traitements de manière croissante.</t>
    </r>
    <r>
      <rPr>
        <b/>
        <sz val="12"/>
        <rFont val="Arial"/>
        <family val="2"/>
      </rPr>
      <t xml:space="preserve">
</t>
    </r>
  </si>
  <si>
    <r>
      <rPr>
        <b/>
        <u val="single"/>
        <sz val="12"/>
        <rFont val="Arial"/>
        <family val="2"/>
      </rPr>
      <t>Ce que je dois compléter dans le tableau :</t>
    </r>
    <r>
      <rPr>
        <sz val="12"/>
        <rFont val="Arial"/>
        <family val="2"/>
      </rPr>
      <t xml:space="preserve">
Colonne A : J'indique le nom de mes agents (facultatif) ou laisser les chiffres.
Colonne B : Je renseigne le TBI et NBI Mensuel (reprendre les fiches de paie).
Colonne C :  Je renseigne le nombre d'heures mensuelles effectué par l'agent (reprendre la fiche de paie).
Le tableau vert se calcule automatiquement selon les éléments apportés dans les colonnes blanches A; B; C.
</t>
    </r>
    <r>
      <rPr>
        <i/>
        <u val="single"/>
        <sz val="12"/>
        <rFont val="Arial"/>
        <family val="2"/>
      </rPr>
      <t>Conseils</t>
    </r>
    <r>
      <rPr>
        <i/>
        <sz val="12"/>
        <rFont val="Arial"/>
        <family val="2"/>
      </rPr>
      <t xml:space="preserve"> : pour faciliter l'interprétation des données, entrez les traitements de manière croissante.</t>
    </r>
  </si>
  <si>
    <t>Montant des primes totales versées sur l'année *</t>
  </si>
  <si>
    <t>* Cette option est valable pour l'agent que si la collectivité a délibéré sur un maintien du régime indemnitaire en maladie ordinaire.</t>
  </si>
  <si>
    <t xml:space="preserve">NOM DE LA COLLECTIVITE : </t>
  </si>
  <si>
    <t>NOM DE LA COLLECTIVITE :</t>
  </si>
  <si>
    <t>CONTRAT GROUPE PREVOYANCE Maintien de salaire MNT (2019 - 2024)</t>
  </si>
  <si>
    <t xml:space="preserve"> </t>
  </si>
  <si>
    <t xml:space="preserve">CONTRAT GROUPE PREVOYANCE Maintien de salaire MNT (2019 - 2024)
 Simulation cotisation AGENT
OPTIONS possibles pour les agents qui souhaitent compléter INDIVIDUELLEMENT leur couverture.
Le financement de l’employeur est EXCLU et la cotisation sera prélévée directement sur le compte bancaire de l'agent par la MNT. 
</t>
  </si>
  <si>
    <r>
      <t xml:space="preserve">Simulation cotisation </t>
    </r>
    <r>
      <rPr>
        <b/>
        <u val="single"/>
        <sz val="24"/>
        <color theme="1"/>
        <rFont val="Arial"/>
        <family val="2"/>
      </rPr>
      <t>EMPLOYEUR</t>
    </r>
    <r>
      <rPr>
        <b/>
        <sz val="24"/>
        <color theme="1"/>
        <rFont val="Arial"/>
        <family val="2"/>
      </rPr>
      <t xml:space="preserve">
GARANTIE 1: Incapacité temporaire de travail 0,85 %
</t>
    </r>
  </si>
  <si>
    <r>
      <t xml:space="preserve">Le principe de la convention de participation est la suivante : 
</t>
    </r>
    <r>
      <rPr>
        <b/>
        <sz val="11"/>
        <color theme="1"/>
        <rFont val="Arial"/>
        <family val="2"/>
      </rPr>
      <t>L’employeur souscrit et finance au minimum le risque Incapacité temporaire de travail (0,85%) à hauteur du salaire moyen calculé dans sa collectivité (case O12).</t>
    </r>
    <r>
      <rPr>
        <sz val="11"/>
        <color theme="1"/>
        <rFont val="Arial"/>
        <family val="2"/>
      </rPr>
      <t xml:space="preserve">
* Pour tous les agents qui ont un "TBI et NBI mensuel" </t>
    </r>
    <r>
      <rPr>
        <u val="single"/>
        <sz val="11"/>
        <color theme="1"/>
        <rFont val="Arial"/>
        <family val="2"/>
      </rPr>
      <t>en dessous du salaire moyen mensuel</t>
    </r>
    <r>
      <rPr>
        <sz val="11"/>
        <color theme="1"/>
        <rFont val="Arial"/>
        <family val="2"/>
      </rPr>
      <t xml:space="preserve"> (case O11), l'employeur prend en charge la cotisation de l'agent. Le montant alors indiqué dans la colonne H "Participation employeur" est la cotisation payée par l'employeur. L'agent n'aura pas de reste à charge (colonne I "Participation agent" vide).
* Pour tous les agents qui ont un "TBI et NBI mensuel" </t>
    </r>
    <r>
      <rPr>
        <u val="single"/>
        <sz val="11"/>
        <color theme="1"/>
        <rFont val="Arial"/>
        <family val="2"/>
      </rPr>
      <t>au dessus du salaire moyen mensuel</t>
    </r>
    <r>
      <rPr>
        <sz val="11"/>
        <color theme="1"/>
        <rFont val="Arial"/>
        <family val="2"/>
      </rPr>
      <t xml:space="preserve"> (case O11), l'employeur prend en charge la cotisation à hauteur de la participation employeur mensuelle (case O12). Le montant alors indiqué dans la colonne H "Participation employeur" est la cotisation payée par l'employeur. L'agent aura donc le reste à charge indiqué dans la colonne "Participation agent".
</t>
    </r>
  </si>
  <si>
    <r>
      <rPr>
        <b/>
        <sz val="11"/>
        <color rgb="FFFF0000"/>
        <rFont val="Arial"/>
        <family val="2"/>
      </rPr>
      <t>NE PAS UTILISER LE SIMULATEUR</t>
    </r>
    <r>
      <rPr>
        <sz val="11"/>
        <color theme="1"/>
        <rFont val="Arial"/>
        <family val="2"/>
      </rPr>
      <t xml:space="preserve">
En effet, le seul traitement à prendre en considération est celui de l'unique agent. Il faut donc pour déterminer la participation employeur, multiplier le TBI et NBI de l'agent par 0,85 %. Vous aurez ainsi le montant de la participation employeur.
Par exemple : Madame Dupont a un TBI et NBI de 1782 € mensuel. 
La participation de l'employeur sera de 1782 € x 0,85 % = 15,15 €.
</t>
    </r>
  </si>
  <si>
    <t>Garantie 2 : Invalidité 0,73 %</t>
  </si>
  <si>
    <t>Garantie 3 : Minoration retraite 0,32 %</t>
  </si>
  <si>
    <t xml:space="preserve">Option 1 : Capital décès et perte totale et irréversible d’autonomie 0,35 %
</t>
  </si>
  <si>
    <t xml:space="preserve">Option 2 : Perte du régime indemnitaire 0,43 %
</t>
  </si>
  <si>
    <r>
      <rPr>
        <b/>
        <sz val="11"/>
        <color rgb="FFFF0000"/>
        <rFont val="Arial"/>
        <family val="2"/>
      </rPr>
      <t>NE PAS UTILISER LE SIMULATEUR</t>
    </r>
    <r>
      <rPr>
        <sz val="11"/>
        <color theme="1"/>
        <rFont val="Arial"/>
        <family val="2"/>
      </rPr>
      <t xml:space="preserve">
En effet, le seul traitement à prendre en considération est celui de l'unique agent. Il faut donc pour déterminer la participation employeur, multiplier le TBI et NBI de l'agent par 0,85 %. Vous aurez ainsi le montant de la participation employeur.
Par exemple : Madame Dupont a un TBI et NBI de 1782 € mensuel. 
La participation de l'employeur sera de 1782 € x 0,85 % = 15,15 €.
La cotisation sur le risque Invalidité sera de 1782 € x 0,73 % = 13,01 €.
La cotisation sur le risque Perte de retraite sera de 1782 € x 0,32 % = 5,70 €.
</t>
    </r>
  </si>
  <si>
    <r>
      <rPr>
        <b/>
        <sz val="11"/>
        <color rgb="FFFF0000"/>
        <rFont val="Arial"/>
        <family val="2"/>
      </rPr>
      <t>NE PAS UTILISER LE SIMULATEUR</t>
    </r>
    <r>
      <rPr>
        <sz val="11"/>
        <color theme="1"/>
        <rFont val="Arial"/>
        <family val="2"/>
      </rPr>
      <t xml:space="preserve">
En effet, le seul traitement à prendre en considération est celui de l'unique agent. Il faut donc pour déterminer la participation employeur, multiplier le TBI et NBI de l'agent par 0,70 %. Vous aurez ainsi le montant de la participation employeur.
Par exemple : Madame Dupont a un TBI et NBI de 1782 € mensuel. 
La participation de l'employeur sera de 1782 € x 0,85 % = 15,15 €.
La cotisation sur le risque Invalidité sera de 1782 € x 0,73 % = 13,01 €.
</t>
    </r>
  </si>
  <si>
    <r>
      <t xml:space="preserve">Simulation cotisation </t>
    </r>
    <r>
      <rPr>
        <b/>
        <u val="single"/>
        <sz val="24"/>
        <color theme="1"/>
        <rFont val="Arial"/>
        <family val="2"/>
      </rPr>
      <t>EMPLOYEUR</t>
    </r>
    <r>
      <rPr>
        <b/>
        <sz val="24"/>
        <color theme="1"/>
        <rFont val="Arial"/>
        <family val="2"/>
      </rPr>
      <t xml:space="preserve">
GARNATIE 3: Incapacité temporaire de travail (0,85%) Invalidité (0,74%) Perte de retraite (0,32%) : 1,91 %
</t>
    </r>
  </si>
  <si>
    <r>
      <t xml:space="preserve">Simulation cotisation </t>
    </r>
    <r>
      <rPr>
        <b/>
        <u val="single"/>
        <sz val="24"/>
        <color theme="1"/>
        <rFont val="Arial"/>
        <family val="2"/>
      </rPr>
      <t>EMPLOYEUR</t>
    </r>
    <r>
      <rPr>
        <b/>
        <sz val="24"/>
        <color theme="1"/>
        <rFont val="Arial"/>
        <family val="2"/>
      </rPr>
      <t xml:space="preserve">
GARANTIE 2 : Incapacité temporaire de travail (0,85%) et Invalidité (0,74%) : 1,59 %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</si>
</sst>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0.00\ &quot;€&quot;"/>
    <numFmt numFmtId="166" formatCode="_-* #,##0.00\ [$€-40C]_-;\-* #,##0.00\ [$€-40C]_-;_-* &quot;-&quot;??\ [$€-40C]_-;_-@_-"/>
    <numFmt numFmtId="177" formatCode="0.00"/>
  </numFmts>
  <fonts count="48">
    <font>
      <sz val="11"/>
      <color theme="1"/>
      <name val="Tw Cen MT"/>
      <family val="2"/>
    </font>
    <font>
      <sz val="10"/>
      <name val="Arial"/>
      <family val="2"/>
    </font>
    <font>
      <sz val="11"/>
      <color theme="1"/>
      <name val="Calibri"/>
      <family val="2"/>
      <scheme val="minor"/>
    </font>
    <font>
      <sz val="10"/>
      <color theme="1"/>
      <name val="Arial"/>
      <family val="2"/>
    </font>
    <font>
      <b/>
      <sz val="10"/>
      <color theme="1"/>
      <name val="Arial"/>
      <family val="2"/>
    </font>
    <font>
      <b/>
      <sz val="14"/>
      <color theme="1"/>
      <name val="Arial"/>
      <family val="2"/>
    </font>
    <font>
      <sz val="10"/>
      <color theme="1"/>
      <name val="Tw Cen MT"/>
      <family val="2"/>
    </font>
    <font>
      <sz val="10"/>
      <color rgb="FFFF0000"/>
      <name val="Tw Cen MT"/>
      <family val="2"/>
    </font>
    <font>
      <b/>
      <sz val="10"/>
      <color rgb="FFFF0000"/>
      <name val="Arial"/>
      <family val="2"/>
    </font>
    <font>
      <b/>
      <sz val="11"/>
      <color theme="1"/>
      <name val="Tw Cen MT"/>
      <family val="2"/>
    </font>
    <font>
      <b/>
      <sz val="11"/>
      <color theme="1"/>
      <name val="Arial"/>
      <family val="2"/>
    </font>
    <font>
      <b/>
      <sz val="12"/>
      <color theme="1"/>
      <name val="Arial"/>
      <family val="2"/>
    </font>
    <font>
      <sz val="14"/>
      <color theme="1"/>
      <name val="Arial"/>
      <family val="2"/>
    </font>
    <font>
      <b/>
      <sz val="16"/>
      <color theme="1"/>
      <name val="Arial"/>
      <family val="2"/>
    </font>
    <font>
      <b/>
      <sz val="20"/>
      <color theme="1"/>
      <name val="Arial"/>
      <family val="2"/>
    </font>
    <font>
      <b/>
      <sz val="12"/>
      <name val="Arial"/>
      <family val="2"/>
    </font>
    <font>
      <b/>
      <sz val="16"/>
      <color theme="0"/>
      <name val="Arial"/>
      <family val="2"/>
    </font>
    <font>
      <b/>
      <sz val="18"/>
      <name val="Arial"/>
      <family val="2"/>
    </font>
    <font>
      <sz val="12"/>
      <name val="Arial"/>
      <family val="2"/>
    </font>
    <font>
      <b/>
      <sz val="18"/>
      <color rgb="FFFF0000"/>
      <name val="Arial"/>
      <family val="2"/>
    </font>
    <font>
      <sz val="11"/>
      <color theme="0"/>
      <name val="Tw Cen MT"/>
      <family val="2"/>
    </font>
    <font>
      <i/>
      <sz val="14"/>
      <name val="Arial"/>
      <family val="2"/>
    </font>
    <font>
      <u val="single"/>
      <sz val="14"/>
      <color theme="1"/>
      <name val="Arial"/>
      <family val="2"/>
    </font>
    <font>
      <sz val="16"/>
      <color theme="1"/>
      <name val="Arial"/>
      <family val="2"/>
    </font>
    <font>
      <sz val="16"/>
      <name val="Arial"/>
      <family val="2"/>
    </font>
    <font>
      <sz val="14"/>
      <name val="Arial"/>
      <family val="2"/>
    </font>
    <font>
      <sz val="11"/>
      <color theme="1"/>
      <name val="Arial"/>
      <family val="2"/>
    </font>
    <font>
      <u val="single"/>
      <sz val="11"/>
      <color theme="1"/>
      <name val="Arial"/>
      <family val="2"/>
    </font>
    <font>
      <b/>
      <sz val="24"/>
      <color theme="1"/>
      <name val="Arial"/>
      <family val="2"/>
    </font>
    <font>
      <b/>
      <sz val="22"/>
      <color theme="1"/>
      <name val="Arial"/>
      <family val="2"/>
    </font>
    <font>
      <b/>
      <sz val="10"/>
      <name val="Arial"/>
      <family val="2"/>
    </font>
    <font>
      <b/>
      <u val="single"/>
      <sz val="24"/>
      <color theme="1"/>
      <name val="Arial"/>
      <family val="2"/>
    </font>
    <font>
      <b/>
      <i/>
      <sz val="12"/>
      <color rgb="FFFF0000"/>
      <name val="Arial"/>
      <family val="2"/>
    </font>
    <font>
      <u val="single"/>
      <sz val="12"/>
      <name val="Arial"/>
      <family val="2"/>
    </font>
    <font>
      <b/>
      <u val="single"/>
      <sz val="12"/>
      <name val="Arial"/>
      <family val="2"/>
    </font>
    <font>
      <b/>
      <i/>
      <sz val="14"/>
      <color rgb="FFFF0000"/>
      <name val="Arial"/>
      <family val="2"/>
    </font>
    <font>
      <b/>
      <sz val="13"/>
      <name val="Arial"/>
      <family val="2"/>
    </font>
    <font>
      <sz val="13"/>
      <color theme="1"/>
      <name val="Tw Cen MT"/>
      <family val="2"/>
    </font>
    <font>
      <sz val="13"/>
      <color theme="1"/>
      <name val="Arial"/>
      <family val="2"/>
    </font>
    <font>
      <i/>
      <sz val="12"/>
      <name val="Arial"/>
      <family val="2"/>
    </font>
    <font>
      <i/>
      <u val="single"/>
      <sz val="12"/>
      <name val="Arial"/>
      <family val="2"/>
    </font>
    <font>
      <sz val="12"/>
      <color theme="1"/>
      <name val="Arial"/>
      <family val="2"/>
    </font>
    <font>
      <u val="single"/>
      <sz val="12"/>
      <color theme="1"/>
      <name val="Arial"/>
      <family val="2"/>
    </font>
    <font>
      <b/>
      <sz val="11.5"/>
      <color theme="1"/>
      <name val="Arial"/>
      <family val="2"/>
    </font>
    <font>
      <b/>
      <sz val="11"/>
      <color rgb="FFFF0000"/>
      <name val="Arial"/>
      <family val="2"/>
    </font>
    <font>
      <b/>
      <sz val="18"/>
      <color theme="1"/>
      <name val="Arial"/>
      <family val="2"/>
    </font>
    <font>
      <b/>
      <sz val="17.5"/>
      <color theme="1"/>
      <name val="Arial"/>
      <family val="2"/>
    </font>
    <font>
      <b/>
      <sz val="14"/>
      <color rgb="FFFF0000"/>
      <name val="Arial"/>
      <family val="2"/>
    </font>
  </fonts>
  <fills count="15">
    <fill>
      <patternFill/>
    </fill>
    <fill>
      <patternFill patternType="gray125"/>
    </fill>
    <fill>
      <patternFill patternType="solid">
        <fgColor theme="0"/>
        <bgColor indexed="64"/>
      </patternFill>
    </fill>
    <fill>
      <patternFill patternType="solid">
        <fgColor theme="6"/>
        <bgColor indexed="64"/>
      </patternFill>
    </fill>
    <fill>
      <patternFill patternType="solid">
        <fgColor theme="6" tint="0.7999799847602844"/>
        <bgColor indexed="64"/>
      </patternFill>
    </fill>
    <fill>
      <patternFill patternType="solid">
        <fgColor rgb="FF92D050"/>
        <bgColor indexed="64"/>
      </patternFill>
    </fill>
    <fill>
      <patternFill patternType="solid">
        <fgColor rgb="FFFFFF00"/>
        <bgColor indexed="64"/>
      </patternFill>
    </fill>
    <fill>
      <patternFill patternType="solid">
        <fgColor theme="5" tint="0.799979984760284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5"/>
        <bgColor indexed="64"/>
      </patternFill>
    </fill>
    <fill>
      <patternFill patternType="solid">
        <fgColor theme="0" tint="-0.0499799996614456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9" tint="0.5999900102615356"/>
        <bgColor indexed="64"/>
      </patternFill>
    </fill>
  </fills>
  <borders count="34">
    <border>
      <left/>
      <right/>
      <top/>
      <bottom/>
      <diagonal/>
    </border>
    <border>
      <left style="thin"/>
      <right style="thin"/>
      <top style="thin"/>
      <bottom style="thin"/>
    </border>
    <border>
      <left/>
      <right style="thin"/>
      <top/>
      <bottom style="dotted"/>
    </border>
    <border>
      <left/>
      <right style="thin"/>
      <top style="dotted"/>
      <bottom style="dotted"/>
    </border>
    <border>
      <left/>
      <right style="thin"/>
      <top style="dotted"/>
      <bottom style="thin"/>
    </border>
    <border>
      <left/>
      <right style="thin"/>
      <top/>
      <bottom style="thin"/>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right/>
      <top style="thin">
        <color theme="0"/>
      </top>
      <bottom style="thin">
        <color theme="0"/>
      </bottom>
    </border>
    <border>
      <left/>
      <right style="thin">
        <color theme="0"/>
      </right>
      <top style="thin">
        <color theme="0"/>
      </top>
      <bottom style="thin">
        <color theme="0"/>
      </bottom>
    </border>
    <border>
      <left/>
      <right/>
      <top style="thin">
        <color theme="0"/>
      </top>
      <bottom/>
    </border>
    <border>
      <left/>
      <right style="thin">
        <color theme="0"/>
      </right>
      <top style="thin">
        <color theme="0"/>
      </top>
      <bottom/>
    </border>
    <border>
      <left/>
      <right/>
      <top/>
      <bottom style="thin">
        <color theme="0"/>
      </bottom>
    </border>
    <border>
      <left/>
      <right style="thin">
        <color theme="0"/>
      </right>
      <top/>
      <bottom style="thin">
        <color theme="0"/>
      </bottom>
    </border>
    <border>
      <left/>
      <right style="thin"/>
      <top style="thin"/>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top style="thin"/>
      <bottom style="medium"/>
    </border>
    <border>
      <left/>
      <right style="dotted"/>
      <top style="thin"/>
      <bottom style="medium"/>
    </border>
    <border>
      <left style="thin"/>
      <right/>
      <top style="medium"/>
      <bottom style="thin"/>
    </border>
    <border>
      <left/>
      <right style="dotted"/>
      <top style="medium"/>
      <bottom style="thin"/>
    </border>
    <border>
      <left style="thin"/>
      <right/>
      <top/>
      <bottom style="dotted"/>
    </border>
    <border>
      <left/>
      <right style="dotted"/>
      <top/>
      <bottom style="dotted"/>
    </border>
    <border>
      <left style="thin"/>
      <right/>
      <top style="dotted"/>
      <bottom style="dotted"/>
    </border>
    <border>
      <left/>
      <right style="dotted"/>
      <top style="dotted"/>
      <bottom style="dotted"/>
    </border>
    <border>
      <left style="thin"/>
      <right/>
      <top style="dotted"/>
      <bottom style="thin"/>
    </border>
    <border>
      <left/>
      <right style="dotted"/>
      <top style="dotted"/>
      <bottom style="thin"/>
    </border>
    <border>
      <left style="thin"/>
      <right/>
      <top style="thin"/>
      <bottom style="thin"/>
    </border>
    <border>
      <left/>
      <right style="thin"/>
      <top style="thin"/>
      <bottom style="thin"/>
    </border>
    <border>
      <left style="thin">
        <color theme="0"/>
      </left>
      <right/>
      <top style="thin">
        <color theme="0"/>
      </top>
      <bottom/>
    </border>
    <border>
      <left style="thin">
        <color theme="0"/>
      </left>
      <right/>
      <top style="thin">
        <color theme="0"/>
      </top>
      <bottom style="thin">
        <color theme="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0" fontId="2" fillId="0" borderId="0">
      <alignment/>
      <protection/>
    </xf>
  </cellStyleXfs>
  <cellXfs count="191">
    <xf numFmtId="0" fontId="0" fillId="0" borderId="0" xfId="0"/>
    <xf numFmtId="0" fontId="0" fillId="0" borderId="0" xfId="0" applyAlignment="1" applyProtection="1">
      <alignment vertical="center"/>
      <protection locked="0"/>
    </xf>
    <xf numFmtId="0" fontId="8" fillId="0" borderId="0" xfId="0" applyFont="1" applyAlignment="1" applyProtection="1">
      <alignment horizontal="left" vertical="center"/>
      <protection locked="0"/>
    </xf>
    <xf numFmtId="165" fontId="7" fillId="0" borderId="0" xfId="0" applyNumberFormat="1" applyFont="1" applyAlignment="1" applyProtection="1">
      <alignment horizontal="center" vertical="center"/>
      <protection locked="0"/>
    </xf>
    <xf numFmtId="0" fontId="8" fillId="0" borderId="0" xfId="0" applyNumberFormat="1" applyFont="1" applyAlignment="1" applyProtection="1">
      <alignment horizontal="right" vertical="center"/>
      <protection locked="0"/>
    </xf>
    <xf numFmtId="165" fontId="6" fillId="0" borderId="0" xfId="0" applyNumberFormat="1" applyFont="1" applyAlignment="1" applyProtection="1">
      <alignment horizontal="center" vertical="center"/>
      <protection locked="0"/>
    </xf>
    <xf numFmtId="2" fontId="6" fillId="0" borderId="0" xfId="0" applyNumberFormat="1" applyFont="1" applyAlignment="1" applyProtection="1">
      <alignment horizontal="center" vertical="center"/>
      <protection locked="0"/>
    </xf>
    <xf numFmtId="0" fontId="4" fillId="0" borderId="0" xfId="0" applyFont="1" applyProtection="1">
      <protection locked="0"/>
    </xf>
    <xf numFmtId="0" fontId="6" fillId="0" borderId="0" xfId="0" applyFont="1" applyProtection="1">
      <protection locked="0"/>
    </xf>
    <xf numFmtId="165" fontId="0" fillId="0" borderId="0" xfId="0" applyNumberFormat="1" applyAlignment="1" applyProtection="1">
      <alignment horizontal="center" vertical="center"/>
      <protection locked="0"/>
    </xf>
    <xf numFmtId="164" fontId="0" fillId="0" borderId="0" xfId="2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2" fontId="0" fillId="0" borderId="0" xfId="0" applyNumberFormat="1" applyAlignment="1" applyProtection="1">
      <alignment horizontal="center" vertical="center"/>
      <protection locked="0"/>
    </xf>
    <xf numFmtId="44" fontId="1" fillId="2" borderId="0" xfId="21" applyFont="1" applyFill="1" applyBorder="1" applyAlignment="1" applyProtection="1">
      <alignment horizontal="center" vertical="center" wrapText="1"/>
      <protection/>
    </xf>
    <xf numFmtId="0" fontId="4" fillId="0" borderId="0" xfId="0" applyFont="1" applyAlignment="1" applyProtection="1">
      <alignment wrapText="1"/>
      <protection locked="0"/>
    </xf>
    <xf numFmtId="0" fontId="9" fillId="0" borderId="0" xfId="0" applyFont="1" applyAlignment="1" applyProtection="1">
      <alignment wrapText="1"/>
      <protection locked="0"/>
    </xf>
    <xf numFmtId="2" fontId="3" fillId="2" borderId="0" xfId="21" applyNumberFormat="1" applyFont="1" applyFill="1" applyBorder="1" applyAlignment="1" applyProtection="1">
      <alignment horizontal="center" vertical="center" wrapText="1"/>
      <protection/>
    </xf>
    <xf numFmtId="0" fontId="0" fillId="0" borderId="0" xfId="0" applyAlignment="1" applyProtection="1">
      <alignment horizontal="center" vertical="center" wrapText="1"/>
      <protection locked="0"/>
    </xf>
    <xf numFmtId="0" fontId="13" fillId="2" borderId="0" xfId="0" applyFont="1" applyFill="1" applyBorder="1" applyAlignment="1" applyProtection="1">
      <alignment horizontal="left" vertical="center" wrapText="1"/>
      <protection locked="0"/>
    </xf>
    <xf numFmtId="0" fontId="0" fillId="0" borderId="0" xfId="0" applyBorder="1" applyAlignment="1" applyProtection="1">
      <alignment vertical="center"/>
      <protection locked="0"/>
    </xf>
    <xf numFmtId="0" fontId="10" fillId="3" borderId="0" xfId="0" applyFont="1" applyFill="1" applyBorder="1" applyAlignment="1" applyProtection="1">
      <alignment horizontal="center" vertical="center"/>
      <protection/>
    </xf>
    <xf numFmtId="165" fontId="10" fillId="3" borderId="0" xfId="0" applyNumberFormat="1" applyFont="1" applyFill="1" applyBorder="1" applyAlignment="1" applyProtection="1">
      <alignment horizontal="center" vertical="center"/>
      <protection/>
    </xf>
    <xf numFmtId="4" fontId="10" fillId="3" borderId="0" xfId="0" applyNumberFormat="1" applyFont="1" applyFill="1" applyBorder="1" applyAlignment="1" applyProtection="1">
      <alignment horizontal="center" vertical="center"/>
      <protection/>
    </xf>
    <xf numFmtId="44" fontId="10" fillId="3" borderId="0" xfId="21" applyFont="1" applyFill="1" applyBorder="1" applyAlignment="1" applyProtection="1">
      <alignment horizontal="center" vertical="center"/>
      <protection/>
    </xf>
    <xf numFmtId="44" fontId="10" fillId="3" borderId="0" xfId="21" applyFont="1" applyFill="1" applyBorder="1" applyAlignment="1" applyProtection="1">
      <alignment horizontal="center" vertical="center" wrapText="1"/>
      <protection/>
    </xf>
    <xf numFmtId="0" fontId="0" fillId="2" borderId="0" xfId="0" applyFill="1" applyBorder="1" applyAlignment="1" applyProtection="1">
      <alignment vertical="center"/>
      <protection locked="0"/>
    </xf>
    <xf numFmtId="165" fontId="1" fillId="4" borderId="1" xfId="0" applyNumberFormat="1" applyFont="1" applyFill="1" applyBorder="1" applyAlignment="1" applyProtection="1">
      <alignment horizontal="center" vertical="center"/>
      <protection/>
    </xf>
    <xf numFmtId="164" fontId="1" fillId="4" borderId="1" xfId="20" applyFont="1" applyFill="1" applyBorder="1" applyAlignment="1" applyProtection="1">
      <alignment horizontal="center" vertical="center"/>
      <protection/>
    </xf>
    <xf numFmtId="44" fontId="1" fillId="4" borderId="1" xfId="21" applyFont="1" applyFill="1" applyBorder="1" applyAlignment="1" applyProtection="1">
      <alignment vertical="center"/>
      <protection/>
    </xf>
    <xf numFmtId="44" fontId="3" fillId="4" borderId="1" xfId="21" applyFont="1" applyFill="1" applyBorder="1" applyAlignment="1" applyProtection="1">
      <alignment horizontal="center" vertical="center" wrapText="1"/>
      <protection/>
    </xf>
    <xf numFmtId="165" fontId="3" fillId="4" borderId="1" xfId="0" applyNumberFormat="1" applyFont="1" applyFill="1" applyBorder="1" applyAlignment="1" applyProtection="1">
      <alignment horizontal="center" vertical="center"/>
      <protection/>
    </xf>
    <xf numFmtId="164" fontId="3" fillId="4" borderId="1" xfId="20" applyNumberFormat="1" applyFont="1" applyFill="1" applyBorder="1" applyAlignment="1" applyProtection="1">
      <alignment horizontal="center" vertical="center"/>
      <protection/>
    </xf>
    <xf numFmtId="164" fontId="3" fillId="4" borderId="1" xfId="21" applyNumberFormat="1" applyFont="1" applyFill="1" applyBorder="1" applyAlignment="1" applyProtection="1">
      <alignment horizontal="center" vertical="center"/>
      <protection/>
    </xf>
    <xf numFmtId="0" fontId="1" fillId="2" borderId="1" xfId="0" applyFont="1" applyFill="1" applyBorder="1" applyAlignment="1" applyProtection="1">
      <alignment horizontal="center" vertical="center"/>
      <protection locked="0"/>
    </xf>
    <xf numFmtId="165" fontId="1" fillId="2" borderId="1" xfId="0" applyNumberFormat="1" applyFont="1" applyFill="1" applyBorder="1" applyAlignment="1" applyProtection="1">
      <alignment horizontal="center" vertical="center"/>
      <protection locked="0"/>
    </xf>
    <xf numFmtId="2" fontId="1" fillId="2" borderId="1" xfId="0" applyNumberFormat="1" applyFont="1" applyFill="1" applyBorder="1" applyAlignment="1" applyProtection="1">
      <alignment horizontal="center" vertical="center"/>
      <protection locked="0"/>
    </xf>
    <xf numFmtId="165" fontId="3" fillId="2" borderId="1" xfId="0" applyNumberFormat="1" applyFont="1" applyFill="1" applyBorder="1" applyAlignment="1" applyProtection="1">
      <alignment horizontal="center" vertical="center"/>
      <protection locked="0"/>
    </xf>
    <xf numFmtId="2" fontId="3" fillId="2" borderId="1" xfId="0" applyNumberFormat="1" applyFont="1" applyFill="1" applyBorder="1" applyAlignment="1" applyProtection="1">
      <alignment horizontal="center" vertical="center"/>
      <protection locked="0"/>
    </xf>
    <xf numFmtId="165" fontId="11" fillId="5" borderId="1" xfId="0" applyNumberFormat="1" applyFont="1" applyFill="1" applyBorder="1" applyAlignment="1" applyProtection="1">
      <alignment horizontal="center" vertical="center" wrapText="1"/>
      <protection/>
    </xf>
    <xf numFmtId="164" fontId="11" fillId="5" borderId="1" xfId="20" applyFont="1" applyFill="1" applyBorder="1" applyAlignment="1" applyProtection="1">
      <alignment horizontal="center" vertical="center" wrapText="1"/>
      <protection/>
    </xf>
    <xf numFmtId="0" fontId="11" fillId="5" borderId="1" xfId="0" applyFont="1" applyFill="1" applyBorder="1" applyAlignment="1" applyProtection="1">
      <alignment horizontal="center" vertical="center" wrapText="1"/>
      <protection/>
    </xf>
    <xf numFmtId="0" fontId="16" fillId="2" borderId="0" xfId="0" applyFont="1" applyFill="1" applyBorder="1" applyAlignment="1" applyProtection="1">
      <alignment horizontal="left" vertical="center" wrapText="1"/>
      <protection locked="0"/>
    </xf>
    <xf numFmtId="0" fontId="20" fillId="2" borderId="0" xfId="0" applyFont="1" applyFill="1" applyAlignment="1" applyProtection="1">
      <alignment vertical="center"/>
      <protection locked="0"/>
    </xf>
    <xf numFmtId="0" fontId="15" fillId="2" borderId="0" xfId="0" applyFont="1" applyFill="1" applyBorder="1" applyAlignment="1" applyProtection="1">
      <alignment horizontal="left" vertical="top" wrapText="1"/>
      <protection locked="0"/>
    </xf>
    <xf numFmtId="0" fontId="17" fillId="2" borderId="0"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xf>
    <xf numFmtId="44" fontId="10" fillId="2" borderId="0" xfId="21" applyFont="1" applyFill="1" applyBorder="1" applyAlignment="1" applyProtection="1">
      <alignment horizontal="center" vertical="center" wrapText="1"/>
      <protection/>
    </xf>
    <xf numFmtId="0" fontId="0" fillId="2" borderId="0" xfId="0"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xf>
    <xf numFmtId="165" fontId="15" fillId="6" borderId="1" xfId="0" applyNumberFormat="1" applyFont="1" applyFill="1" applyBorder="1" applyAlignment="1" applyProtection="1">
      <alignment horizontal="center" vertical="center" wrapText="1"/>
      <protection/>
    </xf>
    <xf numFmtId="2" fontId="15" fillId="6" borderId="1" xfId="0" applyNumberFormat="1" applyFont="1" applyFill="1" applyBorder="1" applyAlignment="1" applyProtection="1">
      <alignment horizontal="center" vertical="center" wrapText="1"/>
      <protection/>
    </xf>
    <xf numFmtId="4" fontId="12" fillId="7" borderId="2" xfId="0" applyNumberFormat="1" applyFont="1" applyFill="1" applyBorder="1" applyAlignment="1" applyProtection="1">
      <alignment horizontal="right" vertical="center"/>
      <protection/>
    </xf>
    <xf numFmtId="165" fontId="12" fillId="7" borderId="3" xfId="0" applyNumberFormat="1" applyFont="1" applyFill="1" applyBorder="1" applyAlignment="1" applyProtection="1">
      <alignment horizontal="right" vertical="center"/>
      <protection/>
    </xf>
    <xf numFmtId="165" fontId="5" fillId="7" borderId="4" xfId="0" applyNumberFormat="1" applyFont="1" applyFill="1" applyBorder="1" applyAlignment="1" applyProtection="1">
      <alignment horizontal="right" vertical="center"/>
      <protection/>
    </xf>
    <xf numFmtId="44" fontId="25" fillId="7" borderId="5" xfId="0" applyNumberFormat="1" applyFont="1" applyFill="1" applyBorder="1" applyAlignment="1" applyProtection="1">
      <alignment horizontal="right" vertical="center"/>
      <protection/>
    </xf>
    <xf numFmtId="165" fontId="1" fillId="4" borderId="1" xfId="21" applyNumberFormat="1" applyFont="1" applyFill="1" applyBorder="1" applyAlignment="1" applyProtection="1">
      <alignment horizontal="center" vertical="center"/>
      <protection/>
    </xf>
    <xf numFmtId="165" fontId="3" fillId="4" borderId="1" xfId="21" applyNumberFormat="1" applyFont="1" applyFill="1" applyBorder="1" applyAlignment="1" applyProtection="1">
      <alignment horizontal="center" vertical="center"/>
      <protection/>
    </xf>
    <xf numFmtId="165" fontId="3" fillId="4" borderId="1" xfId="21" applyNumberFormat="1" applyFont="1" applyFill="1" applyBorder="1" applyAlignment="1" applyProtection="1">
      <alignment horizontal="center" vertical="center"/>
      <protection/>
    </xf>
    <xf numFmtId="0" fontId="13" fillId="8" borderId="0" xfId="0" applyFont="1" applyFill="1" applyBorder="1" applyAlignment="1" applyProtection="1">
      <alignment horizontal="left" vertical="center" wrapText="1"/>
      <protection locked="0"/>
    </xf>
    <xf numFmtId="0" fontId="0" fillId="8" borderId="0" xfId="0" applyFill="1" applyAlignment="1" applyProtection="1">
      <alignment vertical="center"/>
      <protection locked="0"/>
    </xf>
    <xf numFmtId="165" fontId="3" fillId="4" borderId="1" xfId="21" applyNumberFormat="1" applyFont="1" applyFill="1" applyBorder="1" applyAlignment="1" applyProtection="1">
      <alignment horizontal="center" vertical="center" wrapText="1"/>
      <protection/>
    </xf>
    <xf numFmtId="165" fontId="1" fillId="4" borderId="1" xfId="21" applyNumberFormat="1" applyFont="1" applyFill="1" applyBorder="1" applyAlignment="1" applyProtection="1">
      <alignment horizontal="center" vertical="center" wrapText="1"/>
      <protection/>
    </xf>
    <xf numFmtId="2" fontId="10" fillId="3" borderId="0" xfId="0" applyNumberFormat="1" applyFont="1" applyFill="1" applyBorder="1" applyAlignment="1" applyProtection="1">
      <alignment horizontal="center" vertical="center"/>
      <protection/>
    </xf>
    <xf numFmtId="165" fontId="3" fillId="2" borderId="1" xfId="0" applyNumberFormat="1" applyFont="1" applyFill="1" applyBorder="1" applyAlignment="1" applyProtection="1">
      <alignment horizontal="center" vertical="center"/>
      <protection locked="0"/>
    </xf>
    <xf numFmtId="2" fontId="3" fillId="2" borderId="1" xfId="0" applyNumberFormat="1" applyFont="1" applyFill="1" applyBorder="1" applyAlignment="1" applyProtection="1">
      <alignment horizontal="center" vertical="center"/>
      <protection locked="0"/>
    </xf>
    <xf numFmtId="165" fontId="3" fillId="4" borderId="1" xfId="0" applyNumberFormat="1" applyFont="1" applyFill="1" applyBorder="1" applyAlignment="1" applyProtection="1">
      <alignment horizontal="center" vertical="center"/>
      <protection/>
    </xf>
    <xf numFmtId="164" fontId="3" fillId="4" borderId="1" xfId="20" applyNumberFormat="1" applyFont="1" applyFill="1" applyBorder="1" applyAlignment="1" applyProtection="1">
      <alignment horizontal="center" vertical="center"/>
      <protection/>
    </xf>
    <xf numFmtId="164" fontId="3" fillId="4" borderId="1" xfId="21" applyNumberFormat="1" applyFont="1" applyFill="1" applyBorder="1" applyAlignment="1" applyProtection="1">
      <alignment horizontal="center" vertical="center"/>
      <protection/>
    </xf>
    <xf numFmtId="44" fontId="3" fillId="4" borderId="1" xfId="21" applyNumberFormat="1" applyFont="1" applyFill="1" applyBorder="1" applyAlignment="1" applyProtection="1">
      <alignment horizontal="center" vertical="center" wrapText="1"/>
      <protection/>
    </xf>
    <xf numFmtId="165" fontId="3" fillId="4" borderId="1" xfId="21" applyNumberFormat="1" applyFont="1" applyFill="1" applyBorder="1" applyAlignment="1" applyProtection="1">
      <alignment horizontal="center" vertical="center" wrapText="1"/>
      <protection/>
    </xf>
    <xf numFmtId="0" fontId="29" fillId="2" borderId="6" xfId="0" applyFont="1" applyFill="1" applyBorder="1" applyAlignment="1" applyProtection="1">
      <alignment vertical="center" wrapText="1"/>
      <protection locked="0"/>
    </xf>
    <xf numFmtId="0" fontId="0" fillId="0" borderId="6" xfId="0" applyBorder="1" applyAlignment="1" applyProtection="1">
      <alignment vertical="center"/>
      <protection locked="0"/>
    </xf>
    <xf numFmtId="0" fontId="0" fillId="0" borderId="6" xfId="0" applyBorder="1"/>
    <xf numFmtId="0" fontId="0" fillId="2" borderId="6" xfId="0" applyFill="1" applyBorder="1"/>
    <xf numFmtId="0" fontId="13" fillId="2" borderId="6" xfId="0" applyFont="1" applyFill="1" applyBorder="1" applyAlignment="1" applyProtection="1">
      <alignment vertical="center"/>
      <protection locked="0"/>
    </xf>
    <xf numFmtId="0" fontId="13" fillId="2" borderId="6" xfId="0" applyFont="1" applyFill="1" applyBorder="1" applyAlignment="1" applyProtection="1">
      <alignment vertical="top"/>
      <protection locked="0"/>
    </xf>
    <xf numFmtId="0" fontId="0" fillId="0" borderId="7" xfId="0" applyBorder="1"/>
    <xf numFmtId="0" fontId="36" fillId="2" borderId="1" xfId="0" applyFont="1" applyFill="1" applyBorder="1" applyAlignment="1">
      <alignment horizontal="center" vertical="center" wrapText="1"/>
    </xf>
    <xf numFmtId="0" fontId="37" fillId="0" borderId="8" xfId="0" applyFont="1" applyBorder="1"/>
    <xf numFmtId="0" fontId="38" fillId="0" borderId="1" xfId="0" applyFont="1" applyBorder="1" applyAlignment="1">
      <alignment horizontal="center"/>
    </xf>
    <xf numFmtId="0" fontId="13" fillId="2" borderId="9" xfId="0" applyFont="1" applyFill="1" applyBorder="1" applyAlignment="1" applyProtection="1">
      <alignment vertical="center"/>
      <protection locked="0"/>
    </xf>
    <xf numFmtId="0" fontId="13" fillId="2" borderId="9" xfId="0" applyFont="1" applyFill="1" applyBorder="1" applyAlignment="1" applyProtection="1">
      <alignment vertical="top" wrapText="1"/>
      <protection locked="0"/>
    </xf>
    <xf numFmtId="0" fontId="21" fillId="6" borderId="1" xfId="0" applyFont="1" applyFill="1" applyBorder="1" applyAlignment="1" applyProtection="1">
      <alignment horizontal="center" vertical="center" wrapText="1"/>
      <protection locked="0"/>
    </xf>
    <xf numFmtId="0" fontId="12" fillId="0" borderId="0" xfId="0" applyFont="1" applyAlignment="1" applyProtection="1">
      <alignment vertical="top" wrapText="1"/>
      <protection locked="0"/>
    </xf>
    <xf numFmtId="0" fontId="13" fillId="2" borderId="0" xfId="0" applyFont="1" applyFill="1" applyAlignment="1" applyProtection="1">
      <alignment vertical="center"/>
      <protection locked="0"/>
    </xf>
    <xf numFmtId="0" fontId="26" fillId="2" borderId="0" xfId="0" applyFont="1" applyFill="1" applyAlignment="1" applyProtection="1">
      <alignment vertical="center" wrapText="1"/>
      <protection locked="0"/>
    </xf>
    <xf numFmtId="0" fontId="26" fillId="2" borderId="0" xfId="0" applyFont="1" applyFill="1" applyAlignment="1" applyProtection="1">
      <alignment vertical="top" wrapText="1"/>
      <protection locked="0"/>
    </xf>
    <xf numFmtId="0" fontId="13"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0" fontId="32" fillId="2" borderId="0" xfId="0" applyFont="1" applyFill="1" applyAlignment="1" applyProtection="1">
      <alignment vertical="center"/>
      <protection locked="0"/>
    </xf>
    <xf numFmtId="0" fontId="12" fillId="2" borderId="0" xfId="0" applyFont="1" applyFill="1" applyAlignment="1" applyProtection="1">
      <alignment vertical="top" wrapText="1"/>
      <protection locked="0"/>
    </xf>
    <xf numFmtId="0" fontId="26" fillId="2" borderId="0" xfId="0" applyFont="1" applyFill="1" applyAlignment="1" applyProtection="1">
      <alignment vertical="center"/>
      <protection locked="0"/>
    </xf>
    <xf numFmtId="0" fontId="43" fillId="2" borderId="0" xfId="0" applyFont="1" applyFill="1" applyAlignment="1" applyProtection="1">
      <alignment vertical="center" wrapText="1"/>
      <protection locked="0"/>
    </xf>
    <xf numFmtId="0" fontId="18" fillId="6" borderId="1" xfId="0" applyFont="1" applyFill="1" applyBorder="1" applyAlignment="1" applyProtection="1">
      <alignment horizontal="center" vertical="center" wrapText="1"/>
      <protection locked="0"/>
    </xf>
    <xf numFmtId="165" fontId="15" fillId="6" borderId="1" xfId="0" applyNumberFormat="1" applyFont="1" applyFill="1" applyBorder="1" applyAlignment="1" applyProtection="1">
      <alignment horizontal="center" vertical="center" wrapText="1"/>
      <protection locked="0"/>
    </xf>
    <xf numFmtId="2" fontId="15" fillId="6" borderId="1" xfId="0" applyNumberFormat="1" applyFont="1" applyFill="1" applyBorder="1" applyAlignment="1" applyProtection="1">
      <alignment horizontal="center" vertical="center" wrapText="1"/>
      <protection locked="0"/>
    </xf>
    <xf numFmtId="165" fontId="36" fillId="6" borderId="1" xfId="0" applyNumberFormat="1" applyFont="1" applyFill="1" applyBorder="1" applyAlignment="1">
      <alignment horizontal="center" vertical="center" wrapText="1"/>
    </xf>
    <xf numFmtId="165" fontId="38" fillId="6" borderId="1" xfId="0" applyNumberFormat="1" applyFont="1" applyFill="1" applyBorder="1" applyAlignment="1">
      <alignment horizontal="center"/>
    </xf>
    <xf numFmtId="166" fontId="38" fillId="6" borderId="1" xfId="0" applyNumberFormat="1" applyFont="1" applyFill="1" applyBorder="1" applyAlignment="1">
      <alignment horizontal="center"/>
    </xf>
    <xf numFmtId="0" fontId="14" fillId="2" borderId="10" xfId="0" applyFont="1" applyFill="1" applyBorder="1" applyAlignment="1" applyProtection="1">
      <alignment vertical="center" wrapText="1"/>
      <protection locked="0"/>
    </xf>
    <xf numFmtId="0" fontId="14" fillId="2" borderId="11" xfId="0" applyFont="1" applyFill="1" applyBorder="1" applyAlignment="1" applyProtection="1">
      <alignment vertical="center" wrapText="1"/>
      <protection locked="0"/>
    </xf>
    <xf numFmtId="0" fontId="14" fillId="2" borderId="12" xfId="0" applyFont="1" applyFill="1" applyBorder="1" applyAlignment="1" applyProtection="1">
      <alignment vertical="center" wrapText="1"/>
      <protection locked="0"/>
    </xf>
    <xf numFmtId="0" fontId="14" fillId="2" borderId="13" xfId="0" applyFont="1" applyFill="1" applyBorder="1" applyAlignment="1" applyProtection="1">
      <alignment vertical="center" wrapText="1"/>
      <protection locked="0"/>
    </xf>
    <xf numFmtId="0" fontId="13" fillId="2" borderId="10" xfId="0" applyFont="1" applyFill="1" applyBorder="1" applyAlignment="1" applyProtection="1">
      <alignment vertical="center"/>
      <protection locked="0"/>
    </xf>
    <xf numFmtId="0" fontId="13" fillId="2" borderId="10" xfId="0" applyFont="1" applyFill="1" applyBorder="1" applyAlignment="1" applyProtection="1">
      <alignment vertical="top" wrapText="1"/>
      <protection locked="0"/>
    </xf>
    <xf numFmtId="0" fontId="13" fillId="2" borderId="8" xfId="0" applyFont="1" applyFill="1" applyBorder="1" applyAlignment="1" applyProtection="1">
      <alignment vertical="top" wrapText="1"/>
      <protection locked="0"/>
    </xf>
    <xf numFmtId="0" fontId="0" fillId="2" borderId="6" xfId="0" applyFill="1" applyBorder="1" applyAlignment="1" applyProtection="1">
      <alignment vertical="center"/>
      <protection locked="0"/>
    </xf>
    <xf numFmtId="0" fontId="13" fillId="2" borderId="11" xfId="0" applyFont="1" applyFill="1" applyBorder="1" applyAlignment="1" applyProtection="1">
      <alignment vertical="center"/>
      <protection locked="0"/>
    </xf>
    <xf numFmtId="0" fontId="13" fillId="2" borderId="11" xfId="0" applyFont="1" applyFill="1" applyBorder="1" applyAlignment="1" applyProtection="1">
      <alignment vertical="top" wrapText="1"/>
      <protection locked="0"/>
    </xf>
    <xf numFmtId="0" fontId="13" fillId="2" borderId="10"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top" wrapText="1"/>
      <protection locked="0"/>
    </xf>
    <xf numFmtId="0" fontId="45" fillId="2" borderId="10" xfId="0" applyFont="1" applyFill="1" applyBorder="1" applyAlignment="1" applyProtection="1">
      <alignment horizontal="center" vertical="center"/>
      <protection locked="0"/>
    </xf>
    <xf numFmtId="0" fontId="45" fillId="2" borderId="0" xfId="0" applyFont="1" applyFill="1" applyBorder="1" applyAlignment="1" applyProtection="1">
      <alignment horizontal="center" vertical="center"/>
      <protection locked="0"/>
    </xf>
    <xf numFmtId="0" fontId="47" fillId="9" borderId="1" xfId="0" applyFont="1" applyFill="1" applyBorder="1" applyAlignment="1" applyProtection="1">
      <alignment horizontal="center" vertical="center"/>
      <protection locked="0"/>
    </xf>
    <xf numFmtId="165" fontId="36" fillId="9" borderId="1" xfId="0" applyNumberFormat="1" applyFont="1" applyFill="1" applyBorder="1" applyAlignment="1">
      <alignment horizontal="center" vertical="center" wrapText="1"/>
    </xf>
    <xf numFmtId="165" fontId="38" fillId="9" borderId="1" xfId="0" applyNumberFormat="1" applyFont="1" applyFill="1" applyBorder="1" applyAlignment="1" applyProtection="1">
      <alignment horizontal="center"/>
      <protection/>
    </xf>
    <xf numFmtId="165" fontId="38" fillId="9" borderId="1" xfId="0" applyNumberFormat="1" applyFont="1" applyFill="1" applyBorder="1" applyAlignment="1">
      <alignment horizontal="center"/>
    </xf>
    <xf numFmtId="0" fontId="46" fillId="2" borderId="10" xfId="0" applyFont="1" applyFill="1" applyBorder="1" applyAlignment="1" applyProtection="1">
      <alignment horizontal="center" vertical="top" wrapText="1"/>
      <protection locked="0"/>
    </xf>
    <xf numFmtId="0" fontId="46" fillId="2" borderId="0" xfId="0" applyFont="1" applyFill="1" applyBorder="1" applyAlignment="1" applyProtection="1">
      <alignment horizontal="center" vertical="top" wrapText="1"/>
      <protection locked="0"/>
    </xf>
    <xf numFmtId="0" fontId="0" fillId="2" borderId="9" xfId="0" applyFill="1" applyBorder="1"/>
    <xf numFmtId="0" fontId="0" fillId="2" borderId="8" xfId="0" applyFill="1" applyBorder="1"/>
    <xf numFmtId="0" fontId="47" fillId="9" borderId="1" xfId="0" applyFont="1" applyFill="1" applyBorder="1" applyAlignment="1" applyProtection="1">
      <alignment horizontal="center" vertical="center"/>
      <protection/>
    </xf>
    <xf numFmtId="165" fontId="36" fillId="9" borderId="1" xfId="0" applyNumberFormat="1" applyFont="1" applyFill="1" applyBorder="1" applyAlignment="1" applyProtection="1">
      <alignment horizontal="center" vertical="center" wrapText="1"/>
      <protection/>
    </xf>
    <xf numFmtId="0" fontId="26" fillId="0" borderId="6" xfId="0" applyFont="1" applyBorder="1"/>
    <xf numFmtId="0" fontId="26" fillId="2" borderId="6" xfId="0" applyFont="1" applyFill="1" applyBorder="1"/>
    <xf numFmtId="44" fontId="0" fillId="3" borderId="0" xfId="21" applyFont="1" applyFill="1" applyBorder="1" applyAlignment="1" applyProtection="1">
      <alignment horizontal="center" vertical="center" wrapText="1"/>
      <protection/>
    </xf>
    <xf numFmtId="165" fontId="16" fillId="10" borderId="14" xfId="0" applyNumberFormat="1" applyFont="1" applyFill="1" applyBorder="1" applyAlignment="1" applyProtection="1">
      <alignment horizontal="right" vertical="center"/>
      <protection/>
    </xf>
    <xf numFmtId="2" fontId="16" fillId="10" borderId="14" xfId="0" applyNumberFormat="1" applyFont="1" applyFill="1" applyBorder="1" applyAlignment="1" applyProtection="1">
      <alignment horizontal="right" vertical="center"/>
      <protection/>
    </xf>
    <xf numFmtId="0" fontId="26" fillId="2" borderId="0" xfId="0" applyFont="1" applyFill="1" applyAlignment="1" applyProtection="1">
      <alignment horizontal="left" vertical="top" wrapText="1"/>
      <protection locked="0"/>
    </xf>
    <xf numFmtId="0" fontId="28" fillId="11" borderId="0" xfId="0" applyFont="1" applyFill="1" applyBorder="1" applyAlignment="1" applyProtection="1">
      <alignment horizontal="center" vertical="top" wrapText="1"/>
      <protection locked="0"/>
    </xf>
    <xf numFmtId="0" fontId="14" fillId="2" borderId="0" xfId="0" applyFont="1" applyFill="1" applyBorder="1" applyAlignment="1" applyProtection="1">
      <alignment horizontal="center" vertical="center" wrapText="1"/>
      <protection locked="0"/>
    </xf>
    <xf numFmtId="0" fontId="13" fillId="9" borderId="0" xfId="0" applyFont="1" applyFill="1" applyAlignment="1" applyProtection="1">
      <alignment horizontal="center" vertical="center"/>
      <protection locked="0"/>
    </xf>
    <xf numFmtId="0" fontId="35" fillId="2" borderId="0" xfId="0" applyFont="1" applyFill="1" applyBorder="1" applyAlignment="1" applyProtection="1">
      <alignment horizontal="center" vertical="center"/>
      <protection locked="0"/>
    </xf>
    <xf numFmtId="0" fontId="41" fillId="0" borderId="0" xfId="0" applyFont="1" applyAlignment="1">
      <alignment horizontal="left" vertical="center" wrapText="1"/>
    </xf>
    <xf numFmtId="0" fontId="13" fillId="9" borderId="0" xfId="0" applyFont="1" applyFill="1" applyAlignment="1" applyProtection="1">
      <alignment horizontal="left" vertical="center" wrapText="1"/>
      <protection locked="0"/>
    </xf>
    <xf numFmtId="0" fontId="18" fillId="2" borderId="0" xfId="0" applyFont="1" applyFill="1" applyBorder="1" applyAlignment="1" applyProtection="1">
      <alignment horizontal="left" vertical="top" wrapText="1"/>
      <protection locked="0"/>
    </xf>
    <xf numFmtId="0" fontId="21" fillId="6" borderId="1" xfId="0" applyFont="1" applyFill="1" applyBorder="1" applyAlignment="1" applyProtection="1">
      <alignment horizontal="center" vertical="center" wrapText="1"/>
      <protection locked="0"/>
    </xf>
    <xf numFmtId="0" fontId="17" fillId="5" borderId="15" xfId="0" applyFont="1" applyFill="1" applyBorder="1" applyAlignment="1" applyProtection="1">
      <alignment horizontal="center" vertical="center" wrapText="1"/>
      <protection locked="0"/>
    </xf>
    <xf numFmtId="0" fontId="17" fillId="5" borderId="16"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xf>
    <xf numFmtId="0" fontId="17" fillId="5" borderId="5" xfId="0" applyFont="1" applyFill="1" applyBorder="1" applyAlignment="1" applyProtection="1">
      <alignment horizontal="center" vertical="center" wrapText="1"/>
      <protection locked="0"/>
    </xf>
    <xf numFmtId="0" fontId="16" fillId="10" borderId="20" xfId="0" applyFont="1" applyFill="1" applyBorder="1" applyAlignment="1" applyProtection="1">
      <alignment horizontal="right" vertical="center" wrapText="1"/>
      <protection/>
    </xf>
    <xf numFmtId="0" fontId="16" fillId="10" borderId="21" xfId="0" applyFont="1" applyFill="1" applyBorder="1" applyAlignment="1" applyProtection="1">
      <alignment horizontal="right" vertical="center" wrapText="1"/>
      <protection/>
    </xf>
    <xf numFmtId="0" fontId="24" fillId="7" borderId="22" xfId="0" applyFont="1" applyFill="1" applyBorder="1" applyAlignment="1" applyProtection="1">
      <alignment horizontal="right" vertical="center" wrapText="1"/>
      <protection/>
    </xf>
    <xf numFmtId="0" fontId="24" fillId="7" borderId="23" xfId="0" applyFont="1" applyFill="1" applyBorder="1" applyAlignment="1" applyProtection="1">
      <alignment horizontal="right" vertical="center" wrapText="1"/>
      <protection/>
    </xf>
    <xf numFmtId="0" fontId="23" fillId="7" borderId="24" xfId="0" applyFont="1" applyFill="1" applyBorder="1" applyAlignment="1" applyProtection="1">
      <alignment horizontal="right" vertical="center"/>
      <protection/>
    </xf>
    <xf numFmtId="0" fontId="23" fillId="7" borderId="25" xfId="0" applyFont="1" applyFill="1" applyBorder="1" applyAlignment="1" applyProtection="1">
      <alignment horizontal="right" vertical="center"/>
      <protection/>
    </xf>
    <xf numFmtId="0" fontId="23" fillId="7" borderId="26" xfId="0" applyFont="1" applyFill="1" applyBorder="1" applyAlignment="1" applyProtection="1">
      <alignment horizontal="right" vertical="center"/>
      <protection/>
    </xf>
    <xf numFmtId="0" fontId="23" fillId="7" borderId="27" xfId="0" applyFont="1" applyFill="1" applyBorder="1" applyAlignment="1" applyProtection="1">
      <alignment horizontal="right" vertical="center"/>
      <protection/>
    </xf>
    <xf numFmtId="0" fontId="13" fillId="7" borderId="28" xfId="0" applyFont="1" applyFill="1" applyBorder="1" applyAlignment="1" applyProtection="1">
      <alignment horizontal="right" vertical="center"/>
      <protection/>
    </xf>
    <xf numFmtId="0" fontId="13" fillId="7" borderId="29" xfId="0" applyFont="1" applyFill="1" applyBorder="1" applyAlignment="1" applyProtection="1">
      <alignment horizontal="right" vertical="center"/>
      <protection/>
    </xf>
    <xf numFmtId="0" fontId="19" fillId="12" borderId="15" xfId="0" applyFont="1" applyFill="1" applyBorder="1" applyAlignment="1" applyProtection="1">
      <alignment horizontal="center" vertical="center" wrapText="1"/>
      <protection locked="0"/>
    </xf>
    <xf numFmtId="0" fontId="19" fillId="12" borderId="16" xfId="0" applyFont="1" applyFill="1" applyBorder="1" applyAlignment="1" applyProtection="1">
      <alignment horizontal="center" vertical="center" wrapText="1"/>
      <protection locked="0"/>
    </xf>
    <xf numFmtId="0" fontId="19" fillId="12" borderId="17" xfId="0" applyFont="1" applyFill="1" applyBorder="1" applyAlignment="1" applyProtection="1">
      <alignment horizontal="center" vertical="center" wrapText="1"/>
      <protection locked="0"/>
    </xf>
    <xf numFmtId="0" fontId="19" fillId="12" borderId="18" xfId="0" applyFont="1" applyFill="1" applyBorder="1" applyAlignment="1" applyProtection="1">
      <alignment horizontal="center" vertical="center" wrapText="1"/>
      <protection locked="0"/>
    </xf>
    <xf numFmtId="0" fontId="19" fillId="12" borderId="19" xfId="0" applyFont="1" applyFill="1" applyBorder="1" applyAlignment="1" applyProtection="1">
      <alignment horizontal="center" vertical="center" wrapText="1"/>
      <protection locked="0"/>
    </xf>
    <xf numFmtId="0" fontId="19" fillId="12" borderId="5" xfId="0" applyFont="1" applyFill="1" applyBorder="1" applyAlignment="1" applyProtection="1">
      <alignment horizontal="center" vertical="center" wrapText="1"/>
      <protection locked="0"/>
    </xf>
    <xf numFmtId="0" fontId="13" fillId="9" borderId="0" xfId="0" applyFont="1" applyFill="1" applyAlignment="1" applyProtection="1">
      <alignment horizontal="left" vertical="center"/>
      <protection locked="0"/>
    </xf>
    <xf numFmtId="0" fontId="26" fillId="2" borderId="0" xfId="0" applyFont="1" applyFill="1" applyAlignment="1" applyProtection="1">
      <alignment horizontal="left" vertical="center" wrapText="1"/>
      <protection locked="0"/>
    </xf>
    <xf numFmtId="0" fontId="11" fillId="9" borderId="0" xfId="0" applyFont="1" applyFill="1" applyAlignment="1" applyProtection="1">
      <alignment horizontal="left" vertical="center" wrapText="1"/>
      <protection locked="0"/>
    </xf>
    <xf numFmtId="0" fontId="11" fillId="9" borderId="0" xfId="0" applyFont="1" applyFill="1" applyAlignment="1" applyProtection="1">
      <alignment horizontal="left" vertical="center"/>
      <protection locked="0"/>
    </xf>
    <xf numFmtId="0" fontId="13" fillId="8" borderId="0" xfId="0" applyFont="1" applyFill="1" applyAlignment="1" applyProtection="1">
      <alignment horizontal="center" vertical="center"/>
      <protection locked="0"/>
    </xf>
    <xf numFmtId="0" fontId="15" fillId="2" borderId="0" xfId="0" applyFont="1" applyFill="1" applyBorder="1" applyAlignment="1" applyProtection="1">
      <alignment horizontal="left" vertical="top" wrapText="1"/>
      <protection locked="0"/>
    </xf>
    <xf numFmtId="0" fontId="19" fillId="12" borderId="15" xfId="0" applyFont="1" applyFill="1" applyBorder="1" applyAlignment="1" applyProtection="1">
      <alignment horizontal="center" vertical="center" wrapText="1"/>
      <protection/>
    </xf>
    <xf numFmtId="0" fontId="19" fillId="12" borderId="16" xfId="0" applyFont="1" applyFill="1" applyBorder="1" applyAlignment="1" applyProtection="1">
      <alignment horizontal="center" vertical="center" wrapText="1"/>
      <protection/>
    </xf>
    <xf numFmtId="0" fontId="19" fillId="12" borderId="17" xfId="0" applyFont="1" applyFill="1" applyBorder="1" applyAlignment="1" applyProtection="1">
      <alignment horizontal="center" vertical="center" wrapText="1"/>
      <protection/>
    </xf>
    <xf numFmtId="0" fontId="19" fillId="12" borderId="18" xfId="0" applyFont="1" applyFill="1" applyBorder="1" applyAlignment="1" applyProtection="1">
      <alignment horizontal="center" vertical="center" wrapText="1"/>
      <protection/>
    </xf>
    <xf numFmtId="0" fontId="19" fillId="12" borderId="19" xfId="0" applyFont="1" applyFill="1" applyBorder="1" applyAlignment="1" applyProtection="1">
      <alignment horizontal="center" vertical="center" wrapText="1"/>
      <protection/>
    </xf>
    <xf numFmtId="0" fontId="19" fillId="12" borderId="5" xfId="0" applyFont="1" applyFill="1" applyBorder="1" applyAlignment="1" applyProtection="1">
      <alignment horizontal="center" vertical="center" wrapText="1"/>
      <protection/>
    </xf>
    <xf numFmtId="0" fontId="43" fillId="9" borderId="0" xfId="0" applyFont="1" applyFill="1" applyAlignment="1" applyProtection="1">
      <alignment horizontal="left" vertical="center" wrapText="1"/>
      <protection locked="0"/>
    </xf>
    <xf numFmtId="0" fontId="17" fillId="5" borderId="15" xfId="0" applyFont="1" applyFill="1" applyBorder="1" applyAlignment="1" applyProtection="1">
      <alignment horizontal="center" vertical="center" wrapText="1"/>
      <protection/>
    </xf>
    <xf numFmtId="0" fontId="17" fillId="5" borderId="16" xfId="0" applyFont="1" applyFill="1" applyBorder="1" applyAlignment="1" applyProtection="1">
      <alignment horizontal="center" vertical="center" wrapText="1"/>
      <protection/>
    </xf>
    <xf numFmtId="0" fontId="17" fillId="5" borderId="17" xfId="0" applyFont="1" applyFill="1" applyBorder="1" applyAlignment="1" applyProtection="1">
      <alignment horizontal="center" vertical="center" wrapText="1"/>
      <protection/>
    </xf>
    <xf numFmtId="0" fontId="17" fillId="5" borderId="18" xfId="0" applyFont="1" applyFill="1" applyBorder="1" applyAlignment="1" applyProtection="1">
      <alignment horizontal="center" vertical="center" wrapText="1"/>
      <protection/>
    </xf>
    <xf numFmtId="0" fontId="17" fillId="5" borderId="19" xfId="0" applyFont="1" applyFill="1" applyBorder="1" applyAlignment="1" applyProtection="1">
      <alignment horizontal="center" vertical="center" wrapText="1"/>
      <protection/>
    </xf>
    <xf numFmtId="0" fontId="17" fillId="5" borderId="5" xfId="0" applyFont="1" applyFill="1" applyBorder="1" applyAlignment="1" applyProtection="1">
      <alignment horizontal="center" vertical="center" wrapText="1"/>
      <protection/>
    </xf>
    <xf numFmtId="0" fontId="12" fillId="2" borderId="30" xfId="0"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top" wrapText="1"/>
      <protection locked="0"/>
    </xf>
    <xf numFmtId="0" fontId="13" fillId="2" borderId="12" xfId="0" applyFont="1" applyFill="1" applyBorder="1" applyAlignment="1" applyProtection="1">
      <alignment horizontal="center" vertical="top" wrapText="1"/>
      <protection locked="0"/>
    </xf>
    <xf numFmtId="0" fontId="45" fillId="13" borderId="32" xfId="0" applyFont="1" applyFill="1" applyBorder="1" applyAlignment="1" applyProtection="1">
      <alignment horizontal="center" vertical="center"/>
      <protection locked="0"/>
    </xf>
    <xf numFmtId="0" fontId="45" fillId="13" borderId="10" xfId="0" applyFont="1" applyFill="1" applyBorder="1" applyAlignment="1" applyProtection="1">
      <alignment horizontal="center" vertical="center"/>
      <protection locked="0"/>
    </xf>
    <xf numFmtId="0" fontId="46" fillId="14" borderId="32" xfId="0" applyFont="1" applyFill="1" applyBorder="1" applyAlignment="1" applyProtection="1">
      <alignment horizontal="center" vertical="top" wrapText="1"/>
      <protection locked="0"/>
    </xf>
    <xf numFmtId="0" fontId="46" fillId="14" borderId="10" xfId="0" applyFont="1" applyFill="1" applyBorder="1" applyAlignment="1" applyProtection="1">
      <alignment horizontal="center" vertical="top" wrapText="1"/>
      <protection locked="0"/>
    </xf>
    <xf numFmtId="0" fontId="45" fillId="14" borderId="33" xfId="0" applyFont="1" applyFill="1" applyBorder="1" applyAlignment="1" applyProtection="1">
      <alignment horizontal="center" vertical="top" wrapText="1"/>
      <protection locked="0"/>
    </xf>
    <xf numFmtId="0" fontId="45" fillId="14" borderId="8" xfId="0" applyFont="1" applyFill="1" applyBorder="1" applyAlignment="1" applyProtection="1">
      <alignment horizontal="center" vertical="top" wrapText="1"/>
      <protection locked="0"/>
    </xf>
  </cellXfs>
  <cellStyles count="9">
    <cellStyle name="Normal" xfId="0"/>
    <cellStyle name="Percent" xfId="15"/>
    <cellStyle name="Currency" xfId="16"/>
    <cellStyle name="Currency [0]" xfId="17"/>
    <cellStyle name="Comma" xfId="18"/>
    <cellStyle name="Comma [0]" xfId="19"/>
    <cellStyle name="Milliers" xfId="20"/>
    <cellStyle name="Monétaire" xfId="21"/>
    <cellStyle name="Normal 2" xfId="22"/>
  </cellStyles>
  <dxfs count="36">
    <dxf>
      <font>
        <b val="0"/>
        <i val="0"/>
        <u val="none"/>
        <strike val="0"/>
        <sz val="10"/>
        <name val="Arial"/>
        <color theme="1"/>
        <condense val="0"/>
        <extend val="0"/>
      </font>
      <numFmt numFmtId="165" formatCode="#,##0.00\ &quot;€&quot;"/>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44" formatCode="_-* #,##0.00\ &quot;€&quot;_-;\-* #,##0.00\ &quot;€&quot;_-;_-* &quot;-&quot;??\ &quot;€&quot;_-;_-@_-"/>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44" formatCode="_-* #,##0.00\ &quot;€&quot;_-;\-* #,##0.00\ &quot;€&quot;_-;_-* &quot;-&quot;??\ &quot;€&quot;_-;_-@_-"/>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64" formatCode="_-* #,##0.00\ _€_-;\-* #,##0.00\ _€_-;_-* &quot;-&quot;??\ _€_-;_-@_-"/>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64" formatCode="_-* #,##0.00\ _€_-;\-* #,##0.00\ _€_-;_-* &quot;-&quot;??\ _€_-;_-@_-"/>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65" formatCode="#,##0.00\ &quot;€&quot;"/>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77" formatCode="0.00"/>
      <fill>
        <patternFill patternType="solid">
          <bgColor theme="0"/>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65" formatCode="#,##0.00\ &quot;€&quot;"/>
      <fill>
        <patternFill patternType="solid">
          <bgColor theme="0"/>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fill>
        <patternFill patternType="solid">
          <bgColor theme="0"/>
        </patternFill>
      </fill>
      <alignment horizontal="center" vertical="center" textRotation="0" wrapText="1" shrinkToFit="1" readingOrder="0"/>
      <border>
        <left style="thin"/>
        <right style="thin"/>
        <top style="thin"/>
        <bottom style="thin"/>
      </border>
      <protection hidden="1" locked="0"/>
    </dxf>
    <dxf>
      <font>
        <i val="0"/>
        <u val="none"/>
        <strike val="0"/>
        <sz val="10"/>
        <name val="Arial"/>
        <color rgb="FF000000"/>
      </font>
      <fill>
        <patternFill patternType="solid">
          <fgColor rgb="FF000000"/>
          <bgColor rgb="FFFFFFFF"/>
        </patternFill>
      </fill>
      <alignment horizontal="center" vertical="center" textRotation="0" wrapText="1" shrinkToFit="1" readingOrder="0"/>
      <protection hidden="1" locked="0"/>
    </dxf>
    <dxf>
      <border>
        <bottom style="thin">
          <color rgb="FF000000"/>
        </bottom>
      </border>
    </dxf>
    <dxf>
      <font>
        <b/>
        <i val="0"/>
        <u val="none"/>
        <strike val="0"/>
        <sz val="12"/>
        <name val="Arial"/>
        <color theme="1"/>
        <condense val="0"/>
        <extend val="0"/>
      </font>
      <fill>
        <patternFill patternType="solid">
          <bgColor rgb="FF92D050"/>
        </patternFill>
      </fill>
      <alignment horizontal="center" vertical="center" textRotation="0" wrapText="1" shrinkToFit="1" readingOrder="0"/>
      <border>
        <left style="thin"/>
        <right style="thin"/>
        <top/>
        <bottom/>
        <vertical style="thin"/>
        <horizontal style="thin"/>
      </border>
      <protection hidden="1" locked="0"/>
    </dxf>
    <dxf>
      <font>
        <b val="0"/>
        <i val="0"/>
        <u val="none"/>
        <strike val="0"/>
        <sz val="10"/>
        <name val="Arial"/>
        <color theme="1"/>
        <condense val="0"/>
        <extend val="0"/>
      </font>
      <numFmt numFmtId="165" formatCode="#,##0.00\ &quot;€&quot;"/>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44" formatCode="_-* #,##0.00\ &quot;€&quot;_-;\-* #,##0.00\ &quot;€&quot;_-;_-* &quot;-&quot;??\ &quot;€&quot;_-;_-@_-"/>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44" formatCode="_-* #,##0.00\ &quot;€&quot;_-;\-* #,##0.00\ &quot;€&quot;_-;_-* &quot;-&quot;??\ &quot;€&quot;_-;_-@_-"/>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64" formatCode="_-* #,##0.00\ _€_-;\-* #,##0.00\ _€_-;_-* &quot;-&quot;??\ _€_-;_-@_-"/>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64" formatCode="_-* #,##0.00\ _€_-;\-* #,##0.00\ _€_-;_-* &quot;-&quot;??\ _€_-;_-@_-"/>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65" formatCode="#,##0.00\ &quot;€&quot;"/>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77" formatCode="0.00"/>
      <fill>
        <patternFill patternType="solid">
          <bgColor theme="0"/>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65" formatCode="#,##0.00\ &quot;€&quot;"/>
      <fill>
        <patternFill patternType="solid">
          <bgColor theme="0"/>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fill>
        <patternFill patternType="solid">
          <bgColor theme="0"/>
        </patternFill>
      </fill>
      <alignment horizontal="center" vertical="center" textRotation="0" wrapText="1" shrinkToFit="1" readingOrder="0"/>
      <border>
        <left style="thin"/>
        <right style="thin"/>
        <top style="thin"/>
        <bottom style="thin"/>
      </border>
      <protection hidden="1" locked="0"/>
    </dxf>
    <dxf>
      <font>
        <i val="0"/>
        <u val="none"/>
        <strike val="0"/>
        <sz val="10"/>
        <name val="Arial"/>
        <color rgb="FF000000"/>
      </font>
      <fill>
        <patternFill patternType="solid">
          <fgColor rgb="FF000000"/>
          <bgColor rgb="FFFFFFFF"/>
        </patternFill>
      </fill>
      <alignment horizontal="center" vertical="center" textRotation="0" wrapText="1" shrinkToFit="1" readingOrder="0"/>
      <protection hidden="1" locked="0"/>
    </dxf>
    <dxf>
      <border>
        <bottom style="thin">
          <color rgb="FF000000"/>
        </bottom>
      </border>
    </dxf>
    <dxf>
      <font>
        <b/>
        <i val="0"/>
        <u val="none"/>
        <strike val="0"/>
        <sz val="12"/>
        <name val="Arial"/>
        <color theme="1"/>
        <condense val="0"/>
        <extend val="0"/>
      </font>
      <fill>
        <patternFill patternType="solid">
          <bgColor rgb="FF92D050"/>
        </patternFill>
      </fill>
      <alignment horizontal="center" vertical="center" textRotation="0" wrapText="1" shrinkToFit="1" readingOrder="0"/>
      <border>
        <left style="thin"/>
        <right style="thin"/>
        <top/>
        <bottom/>
        <vertical style="thin"/>
        <horizontal style="thin"/>
      </border>
      <protection hidden="1" locked="0"/>
    </dxf>
    <dxf>
      <font>
        <b val="0"/>
        <i val="0"/>
        <u val="none"/>
        <strike val="0"/>
        <sz val="10"/>
        <name val="Arial"/>
        <color theme="1"/>
        <condense val="0"/>
        <extend val="0"/>
      </font>
      <numFmt numFmtId="165" formatCode="#,##0.00\ &quot;€&quot;"/>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44" formatCode="_-* #,##0.00\ &quot;€&quot;_-;\-* #,##0.00\ &quot;€&quot;_-;_-* &quot;-&quot;??\ &quot;€&quot;_-;_-@_-"/>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44" formatCode="_-* #,##0.00\ &quot;€&quot;_-;\-* #,##0.00\ &quot;€&quot;_-;_-* &quot;-&quot;??\ &quot;€&quot;_-;_-@_-"/>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64" formatCode="_-* #,##0.00\ _€_-;\-* #,##0.00\ _€_-;_-* &quot;-&quot;??\ _€_-;_-@_-"/>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64" formatCode="_-* #,##0.00\ _€_-;\-* #,##0.00\ _€_-;_-* &quot;-&quot;??\ _€_-;_-@_-"/>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65" formatCode="#,##0.00\ &quot;€&quot;"/>
      <fill>
        <patternFill patternType="solid">
          <bgColor theme="6" tint="0.7999799847602844"/>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77" formatCode="0.00"/>
      <fill>
        <patternFill patternType="solid">
          <bgColor theme="0"/>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numFmt numFmtId="165" formatCode="#,##0.00\ &quot;€&quot;"/>
      <fill>
        <patternFill patternType="solid">
          <bgColor theme="0"/>
        </patternFill>
      </fill>
      <alignment horizontal="center" vertical="center" textRotation="0" wrapText="1" shrinkToFit="1" readingOrder="0"/>
      <border>
        <left style="thin"/>
        <right style="thin"/>
        <top style="thin"/>
        <bottom style="thin"/>
      </border>
      <protection hidden="1" locked="0"/>
    </dxf>
    <dxf>
      <font>
        <b val="0"/>
        <i val="0"/>
        <u val="none"/>
        <strike val="0"/>
        <sz val="10"/>
        <name val="Arial"/>
        <color theme="1"/>
        <condense val="0"/>
        <extend val="0"/>
      </font>
      <fill>
        <patternFill patternType="solid">
          <bgColor theme="0"/>
        </patternFill>
      </fill>
      <alignment horizontal="center" vertical="center" textRotation="0" wrapText="1" shrinkToFit="1" readingOrder="0"/>
      <border>
        <left style="thin"/>
        <right style="thin"/>
        <top style="thin"/>
        <bottom style="thin"/>
      </border>
      <protection hidden="1" locked="0"/>
    </dxf>
    <dxf>
      <font>
        <i val="0"/>
        <u val="none"/>
        <strike val="0"/>
        <sz val="10"/>
        <name val="Arial"/>
        <color theme="1"/>
      </font>
      <fill>
        <patternFill patternType="solid">
          <bgColor theme="0"/>
        </patternFill>
      </fill>
      <alignment horizontal="center" vertical="center" textRotation="0" wrapText="1" shrinkToFit="1" readingOrder="0"/>
      <protection hidden="1" locked="0"/>
    </dxf>
    <dxf>
      <border>
        <bottom style="thin"/>
      </border>
    </dxf>
    <dxf>
      <font>
        <b/>
        <i val="0"/>
        <u val="none"/>
        <strike val="0"/>
        <sz val="12"/>
        <name val="Arial"/>
        <color theme="1"/>
        <condense val="0"/>
        <extend val="0"/>
      </font>
      <fill>
        <patternFill patternType="solid">
          <bgColor rgb="FF92D050"/>
        </patternFill>
      </fill>
      <alignment horizontal="center" vertical="center" textRotation="0" wrapText="1" shrinkToFit="1" readingOrder="0"/>
      <border>
        <left style="thin"/>
        <right style="thin"/>
        <top/>
        <bottom/>
        <vertical style="thin"/>
        <horizontal style="thin"/>
      </border>
      <protection hidden="1" locked="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314325</xdr:colOff>
      <xdr:row>31</xdr:row>
      <xdr:rowOff>133350</xdr:rowOff>
    </xdr:from>
    <xdr:to>
      <xdr:col>17</xdr:col>
      <xdr:colOff>657225</xdr:colOff>
      <xdr:row>44</xdr:row>
      <xdr:rowOff>142875</xdr:rowOff>
    </xdr:to>
    <xdr:pic>
      <xdr:nvPicPr>
        <xdr:cNvPr id="2" name="Image 1"/>
        <xdr:cNvPicPr preferRelativeResize="1">
          <a:picLocks noChangeAspect="1"/>
        </xdr:cNvPicPr>
      </xdr:nvPicPr>
      <xdr:blipFill>
        <a:blip r:embed="rId1"/>
        <a:srcRect l="26657" t="70870" r="22927" b="3332"/>
        <a:stretch>
          <a:fillRect/>
        </a:stretch>
      </xdr:blipFill>
      <xdr:spPr bwMode="auto">
        <a:xfrm>
          <a:off x="10001250" y="11163300"/>
          <a:ext cx="6838950" cy="32289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457200</xdr:colOff>
      <xdr:row>47</xdr:row>
      <xdr:rowOff>228600</xdr:rowOff>
    </xdr:from>
    <xdr:to>
      <xdr:col>18</xdr:col>
      <xdr:colOff>95250</xdr:colOff>
      <xdr:row>60</xdr:row>
      <xdr:rowOff>152400</xdr:rowOff>
    </xdr:to>
    <xdr:pic>
      <xdr:nvPicPr>
        <xdr:cNvPr id="3" name="Image 2"/>
        <xdr:cNvPicPr preferRelativeResize="1">
          <a:picLocks noChangeAspect="1"/>
        </xdr:cNvPicPr>
      </xdr:nvPicPr>
      <xdr:blipFill>
        <a:blip r:embed="rId2"/>
        <a:srcRect l="26113" t="71000" r="23454" b="3195"/>
        <a:stretch>
          <a:fillRect/>
        </a:stretch>
      </xdr:blipFill>
      <xdr:spPr bwMode="auto">
        <a:xfrm>
          <a:off x="10144125" y="15220950"/>
          <a:ext cx="6991350" cy="3143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32</xdr:row>
      <xdr:rowOff>0</xdr:rowOff>
    </xdr:from>
    <xdr:to>
      <xdr:col>13</xdr:col>
      <xdr:colOff>1190625</xdr:colOff>
      <xdr:row>38</xdr:row>
      <xdr:rowOff>209550</xdr:rowOff>
    </xdr:to>
    <xdr:pic>
      <xdr:nvPicPr>
        <xdr:cNvPr id="3" name="Image 2"/>
        <xdr:cNvPicPr preferRelativeResize="1">
          <a:picLocks noChangeAspect="1"/>
        </xdr:cNvPicPr>
      </xdr:nvPicPr>
      <xdr:blipFill>
        <a:blip r:embed="rId1"/>
        <a:srcRect l="26657" t="70870" r="22927" b="3332"/>
        <a:stretch>
          <a:fillRect/>
        </a:stretch>
      </xdr:blipFill>
      <xdr:spPr bwMode="auto">
        <a:xfrm>
          <a:off x="9772650" y="10801350"/>
          <a:ext cx="2905125" cy="16954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0</xdr:colOff>
      <xdr:row>44</xdr:row>
      <xdr:rowOff>0</xdr:rowOff>
    </xdr:from>
    <xdr:to>
      <xdr:col>13</xdr:col>
      <xdr:colOff>1190625</xdr:colOff>
      <xdr:row>50</xdr:row>
      <xdr:rowOff>209550</xdr:rowOff>
    </xdr:to>
    <xdr:pic>
      <xdr:nvPicPr>
        <xdr:cNvPr id="4" name="Image 3"/>
        <xdr:cNvPicPr preferRelativeResize="1">
          <a:picLocks noChangeAspect="1"/>
        </xdr:cNvPicPr>
      </xdr:nvPicPr>
      <xdr:blipFill>
        <a:blip r:embed="rId2"/>
        <a:srcRect l="26113" t="71000" r="23454" b="3195"/>
        <a:stretch>
          <a:fillRect/>
        </a:stretch>
      </xdr:blipFill>
      <xdr:spPr bwMode="auto">
        <a:xfrm>
          <a:off x="9772650" y="13773150"/>
          <a:ext cx="2905125" cy="16954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31</xdr:row>
      <xdr:rowOff>0</xdr:rowOff>
    </xdr:from>
    <xdr:to>
      <xdr:col>13</xdr:col>
      <xdr:colOff>1190625</xdr:colOff>
      <xdr:row>37</xdr:row>
      <xdr:rowOff>209550</xdr:rowOff>
    </xdr:to>
    <xdr:pic>
      <xdr:nvPicPr>
        <xdr:cNvPr id="2" name="Image 1"/>
        <xdr:cNvPicPr preferRelativeResize="1">
          <a:picLocks noChangeAspect="1"/>
        </xdr:cNvPicPr>
      </xdr:nvPicPr>
      <xdr:blipFill>
        <a:blip r:embed="rId1"/>
        <a:srcRect l="26657" t="70870" r="22927" b="3332"/>
        <a:stretch>
          <a:fillRect/>
        </a:stretch>
      </xdr:blipFill>
      <xdr:spPr bwMode="auto">
        <a:xfrm>
          <a:off x="9686925" y="10572750"/>
          <a:ext cx="2905125" cy="16954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0</xdr:colOff>
      <xdr:row>43</xdr:row>
      <xdr:rowOff>0</xdr:rowOff>
    </xdr:from>
    <xdr:to>
      <xdr:col>13</xdr:col>
      <xdr:colOff>1190625</xdr:colOff>
      <xdr:row>49</xdr:row>
      <xdr:rowOff>209550</xdr:rowOff>
    </xdr:to>
    <xdr:pic>
      <xdr:nvPicPr>
        <xdr:cNvPr id="3" name="Image 2"/>
        <xdr:cNvPicPr preferRelativeResize="1">
          <a:picLocks noChangeAspect="1"/>
        </xdr:cNvPicPr>
      </xdr:nvPicPr>
      <xdr:blipFill>
        <a:blip r:embed="rId2"/>
        <a:srcRect l="26113" t="71000" r="23454" b="3195"/>
        <a:stretch>
          <a:fillRect/>
        </a:stretch>
      </xdr:blipFill>
      <xdr:spPr bwMode="auto">
        <a:xfrm>
          <a:off x="9686925" y="13544550"/>
          <a:ext cx="2905125" cy="1695450"/>
        </a:xfrm>
        <a:prstGeom prst="rect">
          <a:avLst/>
        </a:prstGeom>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4" name="Tableau4" displayName="Tableau4" ref="A9:I309" totalsRowShown="0" headerRowDxfId="35" dataDxfId="33" headerRowBorderDxfId="34">
  <sortState ref="A5:I9">
    <sortCondition sortBy="value" ref="B5:B9"/>
  </sortState>
  <tableColumns count="9">
    <tableColumn id="1" name="Nom _x000A_Agent" dataDxfId="32"/>
    <tableColumn id="4" name="TBI et NBI Mensuel" dataDxfId="31"/>
    <tableColumn id="5" name="NB Heures Mensuelles" dataDxfId="30"/>
    <tableColumn id="8" name="TBI-NBI Annuel" dataDxfId="29">
      <calculatedColumnFormula>SUM(Tableau4[[#This Row],[TBI et NBI Mensuel]]*12)</calculatedColumnFormula>
    </tableColumn>
    <tableColumn id="9" name="Heures Annuelles" dataDxfId="28">
      <calculatedColumnFormula>Tableau4[[#This Row],[NB Heures Mensuelles]]*12</calculatedColumnFormula>
    </tableColumn>
    <tableColumn id="15" name="TBI-NBI Annuel ETP" dataDxfId="27">
      <calculatedColumnFormula>Tableau4[[#This Row],[TBI-NBI Annuel]]/Tableau4[[#This Row],[Heures Annuelles]]*1820</calculatedColumnFormula>
    </tableColumn>
    <tableColumn id="10" name="Cotisation _x000A_risque 1 mensuelle" dataDxfId="26">
      <calculatedColumnFormula>(D10/12)*0.85%</calculatedColumnFormula>
    </tableColumn>
    <tableColumn id="11" name="Participation employeur risque 1  *" dataDxfId="25">
      <calculatedColumnFormula>IF(G10&lt;=O$12,G10,O$12)</calculatedColumnFormula>
    </tableColumn>
    <tableColumn id="12" name="Participation Agent" dataDxfId="24">
      <calculatedColumnFormula>G10-H10</calculatedColumnFormula>
    </tableColumn>
  </tableColumns>
  <tableStyleInfo name="TableStyleMedium3" showFirstColumn="0" showLastColumn="0" showRowStripes="1" showColumnStripes="0"/>
</table>
</file>

<file path=xl/tables/table2.xml><?xml version="1.0" encoding="utf-8"?>
<table xmlns="http://schemas.openxmlformats.org/spreadsheetml/2006/main" id="1" name="Tableau42" displayName="Tableau42" ref="A9:I309" totalsRowShown="0" headerRowDxfId="23" dataDxfId="21" headerRowBorderDxfId="22">
  <sortState ref="A10:I14">
    <sortCondition sortBy="value" ref="B10:B14"/>
  </sortState>
  <tableColumns count="9">
    <tableColumn id="1" name="Nom _x000A_Agent" dataDxfId="20"/>
    <tableColumn id="4" name="TBI et NBI Mensuel" dataDxfId="19"/>
    <tableColumn id="5" name="NB Heures Mensuelles" dataDxfId="18"/>
    <tableColumn id="8" name="TBI-NBI Annuel" dataDxfId="17">
      <calculatedColumnFormula>SUM(Tableau42[[#This Row],[TBI et NBI Mensuel]]*12)</calculatedColumnFormula>
    </tableColumn>
    <tableColumn id="9" name="Heures Annuelles" dataDxfId="16">
      <calculatedColumnFormula>Tableau42[[#This Row],[NB Heures Mensuelles]]*12</calculatedColumnFormula>
    </tableColumn>
    <tableColumn id="15" name="TBI-NBI Annuel ETP" dataDxfId="15">
      <calculatedColumnFormula>Tableau42[[#This Row],[TBI-NBI Annuel]]/Tableau42[[#This Row],[Heures Annuelles]]*1820</calculatedColumnFormula>
    </tableColumn>
    <tableColumn id="10" name="Cotisation _x000A_risque 2 mensuelle" dataDxfId="14">
      <calculatedColumnFormula>(D10/12)*1.59%</calculatedColumnFormula>
    </tableColumn>
    <tableColumn id="11" name="Participation employeur risque 1 *" dataDxfId="13">
      <calculatedColumnFormula>IF(G10&lt;=O$12,G10,O$12)</calculatedColumnFormula>
    </tableColumn>
    <tableColumn id="12" name="Participation Agent" dataDxfId="12">
      <calculatedColumnFormula>G10-H10</calculatedColumnFormula>
    </tableColumn>
  </tableColumns>
  <tableStyleInfo name="TableStyleMedium3" showFirstColumn="0" showLastColumn="0" showRowStripes="1" showColumnStripes="0"/>
</table>
</file>

<file path=xl/tables/table3.xml><?xml version="1.0" encoding="utf-8"?>
<table xmlns="http://schemas.openxmlformats.org/spreadsheetml/2006/main" id="2" name="Tableau423" displayName="Tableau423" ref="A9:I309" totalsRowShown="0" headerRowDxfId="11" dataDxfId="9" headerRowBorderDxfId="10">
  <sortState ref="A10:I14">
    <sortCondition sortBy="value" ref="B10:B14"/>
  </sortState>
  <tableColumns count="9">
    <tableColumn id="1" name="Nom _x000A_Agent" dataDxfId="8"/>
    <tableColumn id="4" name="TBI et NBI Mensuel" dataDxfId="7"/>
    <tableColumn id="5" name="NB Heures Mensuelles" dataDxfId="6"/>
    <tableColumn id="8" name="TBI-NBI Annuel" dataDxfId="5">
      <calculatedColumnFormula>SUM(Tableau423[[#This Row],[TBI et NBI Mensuel]]*12)</calculatedColumnFormula>
    </tableColumn>
    <tableColumn id="9" name="Heures Annuelles" dataDxfId="4">
      <calculatedColumnFormula>Tableau423[[#This Row],[NB Heures Mensuelles]]*12</calculatedColumnFormula>
    </tableColumn>
    <tableColumn id="15" name="TBI-NBI Annuel ETP" dataDxfId="3">
      <calculatedColumnFormula>Tableau423[[#This Row],[TBI-NBI Annuel]]/Tableau423[[#This Row],[Heures Annuelles]]*1820</calculatedColumnFormula>
    </tableColumn>
    <tableColumn id="10" name="Cotisation _x000A_risque 3 mensuelle" dataDxfId="2">
      <calculatedColumnFormula>(D10/12)*1.91%</calculatedColumnFormula>
    </tableColumn>
    <tableColumn id="11" name="Participation employeur risque 1 *" dataDxfId="1">
      <calculatedColumnFormula>IF(G10&lt;=O$12,G10,O$12)</calculatedColumnFormula>
    </tableColumn>
    <tableColumn id="12" name="Participation Agent" dataDxfId="0">
      <calculatedColumnFormula>G10-H10</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315"/>
  <sheetViews>
    <sheetView showGridLines="0" zoomScale="80" zoomScaleNormal="80" workbookViewId="0" topLeftCell="A1">
      <selection activeCell="O12" sqref="O12"/>
    </sheetView>
  </sheetViews>
  <sheetFormatPr defaultColWidth="11.25390625" defaultRowHeight="19.5" customHeight="1"/>
  <cols>
    <col min="1" max="1" width="12.00390625" style="12" customWidth="1"/>
    <col min="2" max="2" width="12.00390625" style="9" customWidth="1"/>
    <col min="3" max="3" width="13.125" style="13" customWidth="1"/>
    <col min="4" max="4" width="13.125" style="9" customWidth="1"/>
    <col min="5" max="5" width="12.00390625" style="10" customWidth="1"/>
    <col min="6" max="6" width="12.50390625" style="10" customWidth="1"/>
    <col min="7" max="7" width="18.875" style="1" customWidth="1"/>
    <col min="8" max="8" width="13.875" style="18" customWidth="1"/>
    <col min="9" max="9" width="14.125" style="18" customWidth="1"/>
    <col min="10" max="10" width="2.00390625" style="48" customWidth="1"/>
    <col min="11" max="11" width="1.75390625" style="1" customWidth="1"/>
    <col min="12" max="12" width="1.75390625" style="43" customWidth="1"/>
    <col min="13" max="13" width="22.50390625" style="1" customWidth="1"/>
    <col min="14" max="14" width="25.125" style="1" customWidth="1"/>
    <col min="15" max="15" width="15.125" style="1" customWidth="1"/>
    <col min="16" max="18" width="11.25390625" style="1" customWidth="1"/>
    <col min="19" max="19" width="21.25390625" style="1" customWidth="1"/>
    <col min="20" max="16384" width="11.25390625" style="1" customWidth="1"/>
  </cols>
  <sheetData>
    <row r="1" spans="1:19" ht="42" customHeight="1">
      <c r="A1" s="133" t="s">
        <v>53</v>
      </c>
      <c r="B1" s="133"/>
      <c r="C1" s="133"/>
      <c r="D1" s="133"/>
      <c r="E1" s="133"/>
      <c r="F1" s="133"/>
      <c r="G1" s="133"/>
      <c r="H1" s="133"/>
      <c r="I1" s="133"/>
      <c r="J1" s="133"/>
      <c r="K1" s="133"/>
      <c r="L1" s="133"/>
      <c r="M1" s="133"/>
      <c r="N1" s="133"/>
      <c r="O1" s="133"/>
      <c r="P1" s="133"/>
      <c r="Q1" s="133"/>
      <c r="R1" s="133"/>
      <c r="S1" s="133"/>
    </row>
    <row r="2" spans="1:19" ht="65.25" customHeight="1">
      <c r="A2" s="132" t="s">
        <v>56</v>
      </c>
      <c r="B2" s="132"/>
      <c r="C2" s="132"/>
      <c r="D2" s="132"/>
      <c r="E2" s="132"/>
      <c r="F2" s="132"/>
      <c r="G2" s="132"/>
      <c r="H2" s="132"/>
      <c r="I2" s="132"/>
      <c r="J2" s="132"/>
      <c r="K2" s="132"/>
      <c r="L2" s="132"/>
      <c r="M2" s="132"/>
      <c r="N2" s="132"/>
      <c r="O2" s="132"/>
      <c r="P2" s="132"/>
      <c r="Q2" s="132"/>
      <c r="R2" s="132"/>
      <c r="S2" s="132"/>
    </row>
    <row r="3" spans="1:19" ht="26.25" customHeight="1">
      <c r="A3" s="133" t="s">
        <v>51</v>
      </c>
      <c r="B3" s="133"/>
      <c r="C3" s="133"/>
      <c r="D3" s="133"/>
      <c r="E3" s="133"/>
      <c r="F3" s="133"/>
      <c r="G3" s="133"/>
      <c r="H3" s="133"/>
      <c r="I3" s="133"/>
      <c r="J3" s="133"/>
      <c r="K3" s="133"/>
      <c r="L3" s="133"/>
      <c r="M3" s="133"/>
      <c r="N3" s="133"/>
      <c r="O3" s="133"/>
      <c r="P3" s="133"/>
      <c r="Q3" s="133"/>
      <c r="R3" s="133"/>
      <c r="S3" s="133"/>
    </row>
    <row r="4" spans="1:19" s="20" customFormat="1" ht="25.5" customHeight="1">
      <c r="A4" s="135" t="s">
        <v>32</v>
      </c>
      <c r="B4" s="135"/>
      <c r="C4" s="135"/>
      <c r="D4" s="135"/>
      <c r="E4" s="135"/>
      <c r="F4" s="135"/>
      <c r="G4" s="135"/>
      <c r="H4" s="135"/>
      <c r="I4" s="135"/>
      <c r="J4" s="135"/>
      <c r="K4" s="135"/>
      <c r="L4" s="135"/>
      <c r="M4" s="135"/>
      <c r="N4" s="135"/>
      <c r="O4" s="135"/>
      <c r="P4" s="135"/>
      <c r="Q4" s="135"/>
      <c r="R4" s="135"/>
      <c r="S4" s="135"/>
    </row>
    <row r="5" spans="1:19" s="20" customFormat="1" ht="26.25" customHeight="1">
      <c r="A5" s="134" t="s">
        <v>26</v>
      </c>
      <c r="B5" s="134"/>
      <c r="C5" s="134"/>
      <c r="D5" s="134"/>
      <c r="E5" s="134"/>
      <c r="F5" s="134"/>
      <c r="G5" s="134"/>
      <c r="H5" s="134"/>
      <c r="I5" s="134"/>
      <c r="J5" s="134"/>
      <c r="K5" s="61"/>
      <c r="L5" s="134" t="s">
        <v>29</v>
      </c>
      <c r="M5" s="134"/>
      <c r="N5" s="134"/>
      <c r="O5" s="134"/>
      <c r="P5" s="134"/>
      <c r="Q5" s="134"/>
      <c r="R5" s="134"/>
      <c r="S5" s="134"/>
    </row>
    <row r="6" spans="1:19" s="26" customFormat="1" ht="98.25" customHeight="1">
      <c r="A6" s="138" t="s">
        <v>46</v>
      </c>
      <c r="B6" s="138"/>
      <c r="C6" s="138"/>
      <c r="D6" s="138"/>
      <c r="E6" s="138"/>
      <c r="F6" s="138"/>
      <c r="G6" s="138"/>
      <c r="H6" s="138"/>
      <c r="I6" s="138"/>
      <c r="J6" s="44"/>
      <c r="K6" s="61"/>
      <c r="L6" s="42"/>
      <c r="M6" s="138" t="s">
        <v>33</v>
      </c>
      <c r="N6" s="138"/>
      <c r="O6" s="138"/>
      <c r="P6" s="138"/>
      <c r="Q6" s="138"/>
      <c r="R6" s="138"/>
      <c r="S6" s="138"/>
    </row>
    <row r="7" spans="1:16" s="26" customFormat="1" ht="18" customHeight="1">
      <c r="A7" s="139" t="s">
        <v>14</v>
      </c>
      <c r="B7" s="139"/>
      <c r="C7" s="139"/>
      <c r="D7" s="140" t="s">
        <v>31</v>
      </c>
      <c r="E7" s="141"/>
      <c r="F7" s="141"/>
      <c r="G7" s="141"/>
      <c r="H7" s="141"/>
      <c r="I7" s="142"/>
      <c r="J7" s="45"/>
      <c r="K7" s="61"/>
      <c r="L7" s="42"/>
      <c r="M7" s="156" t="s">
        <v>30</v>
      </c>
      <c r="N7" s="157"/>
      <c r="O7" s="158"/>
      <c r="P7" s="19"/>
    </row>
    <row r="8" spans="1:16" s="26" customFormat="1" ht="22.5" customHeight="1">
      <c r="A8" s="85" t="s">
        <v>11</v>
      </c>
      <c r="B8" s="85" t="s">
        <v>12</v>
      </c>
      <c r="C8" s="85" t="s">
        <v>13</v>
      </c>
      <c r="D8" s="143"/>
      <c r="E8" s="144"/>
      <c r="F8" s="144"/>
      <c r="G8" s="144"/>
      <c r="H8" s="144"/>
      <c r="I8" s="145"/>
      <c r="J8" s="45"/>
      <c r="K8" s="61"/>
      <c r="L8" s="42"/>
      <c r="M8" s="159"/>
      <c r="N8" s="160"/>
      <c r="O8" s="161"/>
      <c r="P8" s="19"/>
    </row>
    <row r="9" spans="1:15" ht="66.75" customHeight="1">
      <c r="A9" s="96" t="s">
        <v>10</v>
      </c>
      <c r="B9" s="97" t="s">
        <v>17</v>
      </c>
      <c r="C9" s="98" t="s">
        <v>4</v>
      </c>
      <c r="D9" s="39" t="s">
        <v>2</v>
      </c>
      <c r="E9" s="40" t="s">
        <v>3</v>
      </c>
      <c r="F9" s="41" t="s">
        <v>5</v>
      </c>
      <c r="G9" s="41" t="s">
        <v>23</v>
      </c>
      <c r="H9" s="41" t="s">
        <v>20</v>
      </c>
      <c r="I9" s="41" t="s">
        <v>1</v>
      </c>
      <c r="J9" s="46"/>
      <c r="K9" s="62"/>
      <c r="M9" s="150" t="s">
        <v>9</v>
      </c>
      <c r="N9" s="151"/>
      <c r="O9" s="54">
        <f>E310/1820</f>
        <v>0</v>
      </c>
    </row>
    <row r="10" spans="1:15" ht="19.9" customHeight="1">
      <c r="A10" s="34">
        <v>1</v>
      </c>
      <c r="B10" s="66"/>
      <c r="C10" s="67"/>
      <c r="D10" s="27">
        <f>SUM(Tableau4[[#This Row],[TBI et NBI Mensuel]]*12)</f>
        <v>0</v>
      </c>
      <c r="E10" s="28">
        <f>Tableau4[[#This Row],[NB Heures Mensuelles]]*12</f>
        <v>0</v>
      </c>
      <c r="F10" s="58" t="e">
        <f>(D10/E10)*1820</f>
        <v>#DIV/0!</v>
      </c>
      <c r="G10" s="29">
        <f aca="true" t="shared" si="0" ref="G10:G73">(D10/12)*0.85%</f>
        <v>0</v>
      </c>
      <c r="H10" s="30" t="e">
        <f aca="true" t="shared" si="1" ref="H10:H41">IF(G10&lt;=O$12,G10,O$12)</f>
        <v>#DIV/0!</v>
      </c>
      <c r="I10" s="64" t="e">
        <f>G10-H10</f>
        <v>#DIV/0!</v>
      </c>
      <c r="J10" s="14"/>
      <c r="K10" s="62"/>
      <c r="M10" s="152" t="s">
        <v>6</v>
      </c>
      <c r="N10" s="153"/>
      <c r="O10" s="55" t="e">
        <f>D310/O9</f>
        <v>#DIV/0!</v>
      </c>
    </row>
    <row r="11" spans="1:15" ht="19.9" customHeight="1">
      <c r="A11" s="34">
        <v>2</v>
      </c>
      <c r="B11" s="66"/>
      <c r="C11" s="67"/>
      <c r="D11" s="27">
        <f>SUM(Tableau4[[#This Row],[TBI et NBI Mensuel]]*12)</f>
        <v>0</v>
      </c>
      <c r="E11" s="28">
        <f>Tableau4[[#This Row],[NB Heures Mensuelles]]*12</f>
        <v>0</v>
      </c>
      <c r="F11" s="58" t="e">
        <f>(D11/E11)*1820</f>
        <v>#DIV/0!</v>
      </c>
      <c r="G11" s="29">
        <f t="shared" si="0"/>
        <v>0</v>
      </c>
      <c r="H11" s="30" t="e">
        <f t="shared" si="1"/>
        <v>#DIV/0!</v>
      </c>
      <c r="I11" s="64" t="e">
        <f aca="true" t="shared" si="2" ref="I11:I14">G11-H11</f>
        <v>#DIV/0!</v>
      </c>
      <c r="J11" s="14"/>
      <c r="K11" s="62"/>
      <c r="M11" s="154" t="s">
        <v>7</v>
      </c>
      <c r="N11" s="155"/>
      <c r="O11" s="56" t="e">
        <f>O10/12</f>
        <v>#DIV/0!</v>
      </c>
    </row>
    <row r="12" spans="1:15" ht="27" customHeight="1" thickBot="1">
      <c r="A12" s="34">
        <v>3</v>
      </c>
      <c r="B12" s="66"/>
      <c r="C12" s="67"/>
      <c r="D12" s="27">
        <f>SUM(Tableau4[[#This Row],[TBI et NBI Mensuel]]*12)</f>
        <v>0</v>
      </c>
      <c r="E12" s="28">
        <f>Tableau4[[#This Row],[NB Heures Mensuelles]]*12</f>
        <v>0</v>
      </c>
      <c r="F12" s="59" t="e">
        <f>Tableau4[[#This Row],[TBI-NBI Annuel]]/Tableau4[[#This Row],[Heures Annuelles]]*1820</f>
        <v>#DIV/0!</v>
      </c>
      <c r="G12" s="29">
        <f t="shared" si="0"/>
        <v>0</v>
      </c>
      <c r="H12" s="30" t="e">
        <f t="shared" si="1"/>
        <v>#DIV/0!</v>
      </c>
      <c r="I12" s="64" t="e">
        <f t="shared" si="2"/>
        <v>#DIV/0!</v>
      </c>
      <c r="J12" s="14"/>
      <c r="K12" s="62"/>
      <c r="M12" s="146" t="s">
        <v>15</v>
      </c>
      <c r="N12" s="147"/>
      <c r="O12" s="129" t="e">
        <f>O11*0.85%</f>
        <v>#DIV/0!</v>
      </c>
    </row>
    <row r="13" spans="1:15" ht="24.75" customHeight="1">
      <c r="A13" s="34">
        <v>4</v>
      </c>
      <c r="B13" s="66"/>
      <c r="C13" s="67"/>
      <c r="D13" s="27">
        <f>SUM(Tableau4[[#This Row],[TBI et NBI Mensuel]]*12)</f>
        <v>0</v>
      </c>
      <c r="E13" s="28">
        <f>Tableau4[[#This Row],[NB Heures Mensuelles]]*12</f>
        <v>0</v>
      </c>
      <c r="F13" s="59" t="e">
        <f>Tableau4[[#This Row],[TBI-NBI Annuel]]/Tableau4[[#This Row],[Heures Annuelles]]*1820</f>
        <v>#DIV/0!</v>
      </c>
      <c r="G13" s="29">
        <f t="shared" si="0"/>
        <v>0</v>
      </c>
      <c r="H13" s="30" t="e">
        <f t="shared" si="1"/>
        <v>#DIV/0!</v>
      </c>
      <c r="I13" s="64" t="e">
        <f t="shared" si="2"/>
        <v>#DIV/0!</v>
      </c>
      <c r="J13" s="14"/>
      <c r="K13" s="62"/>
      <c r="M13" s="148" t="s">
        <v>8</v>
      </c>
      <c r="N13" s="149"/>
      <c r="O13" s="57" t="e">
        <f>H310*12</f>
        <v>#DIV/0!</v>
      </c>
    </row>
    <row r="14" spans="1:11" ht="19.9" customHeight="1">
      <c r="A14" s="34">
        <v>5</v>
      </c>
      <c r="B14" s="66"/>
      <c r="C14" s="67"/>
      <c r="D14" s="27">
        <f>SUM(Tableau4[[#This Row],[TBI et NBI Mensuel]]*12)</f>
        <v>0</v>
      </c>
      <c r="E14" s="28">
        <f>Tableau4[[#This Row],[NB Heures Mensuelles]]*12</f>
        <v>0</v>
      </c>
      <c r="F14" s="59" t="e">
        <f>Tableau4[[#This Row],[TBI-NBI Annuel]]/Tableau4[[#This Row],[Heures Annuelles]]*1820</f>
        <v>#DIV/0!</v>
      </c>
      <c r="G14" s="29">
        <f t="shared" si="0"/>
        <v>0</v>
      </c>
      <c r="H14" s="30" t="e">
        <f t="shared" si="1"/>
        <v>#DIV/0!</v>
      </c>
      <c r="I14" s="64" t="e">
        <f t="shared" si="2"/>
        <v>#DIV/0!</v>
      </c>
      <c r="J14" s="14"/>
      <c r="K14" s="62"/>
    </row>
    <row r="15" spans="1:19" ht="19.9" customHeight="1">
      <c r="A15" s="34">
        <v>6</v>
      </c>
      <c r="B15" s="66"/>
      <c r="C15" s="67"/>
      <c r="D15" s="31">
        <f>SUM(Tableau4[[#This Row],[TBI et NBI Mensuel]]*12)</f>
        <v>0</v>
      </c>
      <c r="E15" s="32">
        <f>Tableau4[[#This Row],[NB Heures Mensuelles]]*12</f>
        <v>0</v>
      </c>
      <c r="F15" s="60" t="e">
        <f>Tableau4[[#This Row],[TBI-NBI Annuel]]/Tableau4[[#This Row],[Heures Annuelles]]*1820</f>
        <v>#DIV/0!</v>
      </c>
      <c r="G15" s="29">
        <f t="shared" si="0"/>
        <v>0</v>
      </c>
      <c r="H15" s="30" t="e">
        <f t="shared" si="1"/>
        <v>#DIV/0!</v>
      </c>
      <c r="I15" s="63" t="e">
        <f aca="true" t="shared" si="3" ref="I15:I26">G15-H15</f>
        <v>#DIV/0!</v>
      </c>
      <c r="J15" s="17"/>
      <c r="K15" s="62"/>
      <c r="M15" s="162" t="s">
        <v>36</v>
      </c>
      <c r="N15" s="162"/>
      <c r="O15" s="162"/>
      <c r="P15" s="162"/>
      <c r="Q15" s="162"/>
      <c r="R15" s="162"/>
      <c r="S15" s="162"/>
    </row>
    <row r="16" spans="1:19" ht="19.9" customHeight="1">
      <c r="A16" s="34">
        <v>7</v>
      </c>
      <c r="B16" s="66"/>
      <c r="C16" s="67"/>
      <c r="D16" s="31">
        <f>SUM(Tableau4[[#This Row],[TBI et NBI Mensuel]]*12)</f>
        <v>0</v>
      </c>
      <c r="E16" s="32">
        <f>Tableau4[[#This Row],[NB Heures Mensuelles]]*12</f>
        <v>0</v>
      </c>
      <c r="F16" s="60" t="e">
        <f>Tableau4[[#This Row],[TBI-NBI Annuel]]/Tableau4[[#This Row],[Heures Annuelles]]*1820</f>
        <v>#DIV/0!</v>
      </c>
      <c r="G16" s="29">
        <f t="shared" si="0"/>
        <v>0</v>
      </c>
      <c r="H16" s="30" t="e">
        <f t="shared" si="1"/>
        <v>#DIV/0!</v>
      </c>
      <c r="I16" s="63" t="e">
        <f t="shared" si="3"/>
        <v>#DIV/0!</v>
      </c>
      <c r="J16" s="17"/>
      <c r="K16" s="62"/>
      <c r="M16" s="88"/>
      <c r="N16" s="88"/>
      <c r="O16" s="88"/>
      <c r="P16" s="88"/>
      <c r="Q16" s="88"/>
      <c r="R16" s="88"/>
      <c r="S16" s="88"/>
    </row>
    <row r="17" spans="1:19" ht="19.9" customHeight="1">
      <c r="A17" s="34">
        <v>8</v>
      </c>
      <c r="B17" s="66"/>
      <c r="C17" s="67"/>
      <c r="D17" s="31">
        <f>SUM(Tableau4[[#This Row],[TBI et NBI Mensuel]]*12)</f>
        <v>0</v>
      </c>
      <c r="E17" s="32">
        <f>Tableau4[[#This Row],[NB Heures Mensuelles]]*12</f>
        <v>0</v>
      </c>
      <c r="F17" s="60" t="e">
        <f>Tableau4[[#This Row],[TBI-NBI Annuel]]/Tableau4[[#This Row],[Heures Annuelles]]*1820</f>
        <v>#DIV/0!</v>
      </c>
      <c r="G17" s="29">
        <f t="shared" si="0"/>
        <v>0</v>
      </c>
      <c r="H17" s="30" t="e">
        <f t="shared" si="1"/>
        <v>#DIV/0!</v>
      </c>
      <c r="I17" s="63" t="e">
        <f t="shared" si="3"/>
        <v>#DIV/0!</v>
      </c>
      <c r="J17" s="17"/>
      <c r="K17" s="62"/>
      <c r="M17" s="163" t="s">
        <v>57</v>
      </c>
      <c r="N17" s="163"/>
      <c r="O17" s="163"/>
      <c r="P17" s="163"/>
      <c r="Q17" s="163"/>
      <c r="R17" s="163"/>
      <c r="S17" s="163"/>
    </row>
    <row r="18" spans="1:19" ht="19.9" customHeight="1">
      <c r="A18" s="34">
        <v>9</v>
      </c>
      <c r="B18" s="66"/>
      <c r="C18" s="67"/>
      <c r="D18" s="31">
        <f>SUM(Tableau4[[#This Row],[TBI et NBI Mensuel]]*12)</f>
        <v>0</v>
      </c>
      <c r="E18" s="32">
        <f>Tableau4[[#This Row],[NB Heures Mensuelles]]*12</f>
        <v>0</v>
      </c>
      <c r="F18" s="60" t="e">
        <f>Tableau4[[#This Row],[TBI-NBI Annuel]]/Tableau4[[#This Row],[Heures Annuelles]]*1820</f>
        <v>#DIV/0!</v>
      </c>
      <c r="G18" s="29">
        <f t="shared" si="0"/>
        <v>0</v>
      </c>
      <c r="H18" s="30" t="e">
        <f t="shared" si="1"/>
        <v>#DIV/0!</v>
      </c>
      <c r="I18" s="63" t="e">
        <f t="shared" si="3"/>
        <v>#DIV/0!</v>
      </c>
      <c r="J18" s="17"/>
      <c r="K18" s="62"/>
      <c r="M18" s="163"/>
      <c r="N18" s="163"/>
      <c r="O18" s="163"/>
      <c r="P18" s="163"/>
      <c r="Q18" s="163"/>
      <c r="R18" s="163"/>
      <c r="S18" s="163"/>
    </row>
    <row r="19" spans="1:19" ht="19.9" customHeight="1">
      <c r="A19" s="34">
        <v>10</v>
      </c>
      <c r="B19" s="66"/>
      <c r="C19" s="67"/>
      <c r="D19" s="31">
        <f>SUM(Tableau4[[#This Row],[TBI et NBI Mensuel]]*12)</f>
        <v>0</v>
      </c>
      <c r="E19" s="32">
        <f>Tableau4[[#This Row],[NB Heures Mensuelles]]*12</f>
        <v>0</v>
      </c>
      <c r="F19" s="33" t="e">
        <f>Tableau4[[#This Row],[TBI-NBI Annuel]]/Tableau4[[#This Row],[Heures Annuelles]]*1820</f>
        <v>#DIV/0!</v>
      </c>
      <c r="G19" s="29">
        <f t="shared" si="0"/>
        <v>0</v>
      </c>
      <c r="H19" s="30" t="e">
        <f t="shared" si="1"/>
        <v>#DIV/0!</v>
      </c>
      <c r="I19" s="63" t="e">
        <f t="shared" si="3"/>
        <v>#DIV/0!</v>
      </c>
      <c r="J19" s="17"/>
      <c r="K19" s="62"/>
      <c r="M19" s="163"/>
      <c r="N19" s="163"/>
      <c r="O19" s="163"/>
      <c r="P19" s="163"/>
      <c r="Q19" s="163"/>
      <c r="R19" s="163"/>
      <c r="S19" s="163"/>
    </row>
    <row r="20" spans="1:19" ht="19.9" customHeight="1">
      <c r="A20" s="34">
        <v>11</v>
      </c>
      <c r="B20" s="66"/>
      <c r="C20" s="67"/>
      <c r="D20" s="31">
        <f>SUM(Tableau4[[#This Row],[TBI et NBI Mensuel]]*12)</f>
        <v>0</v>
      </c>
      <c r="E20" s="32">
        <f>Tableau4[[#This Row],[NB Heures Mensuelles]]*12</f>
        <v>0</v>
      </c>
      <c r="F20" s="33" t="e">
        <f>Tableau4[[#This Row],[TBI-NBI Annuel]]/Tableau4[[#This Row],[Heures Annuelles]]*1820</f>
        <v>#DIV/0!</v>
      </c>
      <c r="G20" s="29">
        <f t="shared" si="0"/>
        <v>0</v>
      </c>
      <c r="H20" s="30" t="e">
        <f t="shared" si="1"/>
        <v>#DIV/0!</v>
      </c>
      <c r="I20" s="63" t="e">
        <f t="shared" si="3"/>
        <v>#DIV/0!</v>
      </c>
      <c r="J20" s="17"/>
      <c r="K20" s="62"/>
      <c r="M20" s="163"/>
      <c r="N20" s="163"/>
      <c r="O20" s="163"/>
      <c r="P20" s="163"/>
      <c r="Q20" s="163"/>
      <c r="R20" s="163"/>
      <c r="S20" s="163"/>
    </row>
    <row r="21" spans="1:19" ht="19.9" customHeight="1">
      <c r="A21" s="34">
        <v>12</v>
      </c>
      <c r="B21" s="66"/>
      <c r="C21" s="67"/>
      <c r="D21" s="31">
        <f>SUM(Tableau4[[#This Row],[TBI et NBI Mensuel]]*12)</f>
        <v>0</v>
      </c>
      <c r="E21" s="32">
        <f>Tableau4[[#This Row],[NB Heures Mensuelles]]*12</f>
        <v>0</v>
      </c>
      <c r="F21" s="33" t="e">
        <f>Tableau4[[#This Row],[TBI-NBI Annuel]]/Tableau4[[#This Row],[Heures Annuelles]]*1820</f>
        <v>#DIV/0!</v>
      </c>
      <c r="G21" s="29">
        <f t="shared" si="0"/>
        <v>0</v>
      </c>
      <c r="H21" s="30" t="e">
        <f t="shared" si="1"/>
        <v>#DIV/0!</v>
      </c>
      <c r="I21" s="63" t="e">
        <f t="shared" si="3"/>
        <v>#DIV/0!</v>
      </c>
      <c r="J21" s="17"/>
      <c r="K21" s="62"/>
      <c r="M21" s="163"/>
      <c r="N21" s="163"/>
      <c r="O21" s="163"/>
      <c r="P21" s="163"/>
      <c r="Q21" s="163"/>
      <c r="R21" s="163"/>
      <c r="S21" s="163"/>
    </row>
    <row r="22" spans="1:19" ht="19.9" customHeight="1">
      <c r="A22" s="34">
        <v>13</v>
      </c>
      <c r="B22" s="66"/>
      <c r="C22" s="67"/>
      <c r="D22" s="31">
        <f>SUM(Tableau4[[#This Row],[TBI et NBI Mensuel]]*12)</f>
        <v>0</v>
      </c>
      <c r="E22" s="32">
        <f>Tableau4[[#This Row],[NB Heures Mensuelles]]*12</f>
        <v>0</v>
      </c>
      <c r="F22" s="33" t="e">
        <f>Tableau4[[#This Row],[TBI-NBI Annuel]]/Tableau4[[#This Row],[Heures Annuelles]]*1820</f>
        <v>#DIV/0!</v>
      </c>
      <c r="G22" s="29">
        <f t="shared" si="0"/>
        <v>0</v>
      </c>
      <c r="H22" s="30" t="e">
        <f t="shared" si="1"/>
        <v>#DIV/0!</v>
      </c>
      <c r="I22" s="63" t="e">
        <f t="shared" si="3"/>
        <v>#DIV/0!</v>
      </c>
      <c r="J22" s="17"/>
      <c r="K22" s="62"/>
      <c r="M22" s="163"/>
      <c r="N22" s="163"/>
      <c r="O22" s="163"/>
      <c r="P22" s="163"/>
      <c r="Q22" s="163"/>
      <c r="R22" s="163"/>
      <c r="S22" s="163"/>
    </row>
    <row r="23" spans="1:19" ht="19.9" customHeight="1">
      <c r="A23" s="34">
        <v>14</v>
      </c>
      <c r="B23" s="66"/>
      <c r="C23" s="67"/>
      <c r="D23" s="31">
        <f>SUM(Tableau4[[#This Row],[TBI et NBI Mensuel]]*12)</f>
        <v>0</v>
      </c>
      <c r="E23" s="32">
        <f>Tableau4[[#This Row],[NB Heures Mensuelles]]*12</f>
        <v>0</v>
      </c>
      <c r="F23" s="33" t="e">
        <f>Tableau4[[#This Row],[TBI-NBI Annuel]]/Tableau4[[#This Row],[Heures Annuelles]]*1820</f>
        <v>#DIV/0!</v>
      </c>
      <c r="G23" s="29">
        <f t="shared" si="0"/>
        <v>0</v>
      </c>
      <c r="H23" s="30" t="e">
        <f t="shared" si="1"/>
        <v>#DIV/0!</v>
      </c>
      <c r="I23" s="63" t="e">
        <f t="shared" si="3"/>
        <v>#DIV/0!</v>
      </c>
      <c r="J23" s="17"/>
      <c r="K23" s="62"/>
      <c r="M23" s="163"/>
      <c r="N23" s="163"/>
      <c r="O23" s="163"/>
      <c r="P23" s="163"/>
      <c r="Q23" s="163"/>
      <c r="R23" s="163"/>
      <c r="S23" s="163"/>
    </row>
    <row r="24" spans="1:19" ht="19.9" customHeight="1">
      <c r="A24" s="34">
        <v>15</v>
      </c>
      <c r="B24" s="66"/>
      <c r="C24" s="67"/>
      <c r="D24" s="31">
        <f>SUM(Tableau4[[#This Row],[TBI et NBI Mensuel]]*12)</f>
        <v>0</v>
      </c>
      <c r="E24" s="32">
        <f>Tableau4[[#This Row],[NB Heures Mensuelles]]*12</f>
        <v>0</v>
      </c>
      <c r="F24" s="33" t="e">
        <f>Tableau4[[#This Row],[TBI-NBI Annuel]]/Tableau4[[#This Row],[Heures Annuelles]]*1820</f>
        <v>#DIV/0!</v>
      </c>
      <c r="G24" s="29">
        <f t="shared" si="0"/>
        <v>0</v>
      </c>
      <c r="H24" s="30" t="e">
        <f t="shared" si="1"/>
        <v>#DIV/0!</v>
      </c>
      <c r="I24" s="63" t="e">
        <f t="shared" si="3"/>
        <v>#DIV/0!</v>
      </c>
      <c r="J24" s="17"/>
      <c r="K24" s="62"/>
      <c r="M24" s="163"/>
      <c r="N24" s="163"/>
      <c r="O24" s="163"/>
      <c r="P24" s="163"/>
      <c r="Q24" s="163"/>
      <c r="R24" s="163"/>
      <c r="S24" s="163"/>
    </row>
    <row r="25" spans="1:19" ht="19.9" customHeight="1">
      <c r="A25" s="34">
        <v>16</v>
      </c>
      <c r="B25" s="66"/>
      <c r="C25" s="67"/>
      <c r="D25" s="31">
        <f>SUM(Tableau4[[#This Row],[TBI et NBI Mensuel]]*12)</f>
        <v>0</v>
      </c>
      <c r="E25" s="32">
        <f>Tableau4[[#This Row],[NB Heures Mensuelles]]*12</f>
        <v>0</v>
      </c>
      <c r="F25" s="33" t="e">
        <f>Tableau4[[#This Row],[TBI-NBI Annuel]]/Tableau4[[#This Row],[Heures Annuelles]]*1820</f>
        <v>#DIV/0!</v>
      </c>
      <c r="G25" s="29">
        <f t="shared" si="0"/>
        <v>0</v>
      </c>
      <c r="H25" s="30" t="e">
        <f t="shared" si="1"/>
        <v>#DIV/0!</v>
      </c>
      <c r="I25" s="63" t="e">
        <f t="shared" si="3"/>
        <v>#DIV/0!</v>
      </c>
      <c r="J25" s="17"/>
      <c r="K25" s="62"/>
      <c r="M25" s="163"/>
      <c r="N25" s="163"/>
      <c r="O25" s="163"/>
      <c r="P25" s="163"/>
      <c r="Q25" s="163"/>
      <c r="R25" s="163"/>
      <c r="S25" s="163"/>
    </row>
    <row r="26" spans="1:19" ht="19.9" customHeight="1">
      <c r="A26" s="34">
        <v>17</v>
      </c>
      <c r="B26" s="66"/>
      <c r="C26" s="67"/>
      <c r="D26" s="31">
        <f>SUM(Tableau4[[#This Row],[TBI et NBI Mensuel]]*12)</f>
        <v>0</v>
      </c>
      <c r="E26" s="32">
        <f>Tableau4[[#This Row],[NB Heures Mensuelles]]*12</f>
        <v>0</v>
      </c>
      <c r="F26" s="33" t="e">
        <f>Tableau4[[#This Row],[TBI-NBI Annuel]]/Tableau4[[#This Row],[Heures Annuelles]]*1820</f>
        <v>#DIV/0!</v>
      </c>
      <c r="G26" s="29">
        <f t="shared" si="0"/>
        <v>0</v>
      </c>
      <c r="H26" s="30" t="e">
        <f t="shared" si="1"/>
        <v>#DIV/0!</v>
      </c>
      <c r="I26" s="63" t="e">
        <f t="shared" si="3"/>
        <v>#DIV/0!</v>
      </c>
      <c r="J26" s="17"/>
      <c r="K26" s="62"/>
      <c r="M26" s="163"/>
      <c r="N26" s="163"/>
      <c r="O26" s="163"/>
      <c r="P26" s="163"/>
      <c r="Q26" s="163"/>
      <c r="R26" s="163"/>
      <c r="S26" s="163"/>
    </row>
    <row r="27" spans="1:19" ht="19.9" customHeight="1">
      <c r="A27" s="34">
        <v>18</v>
      </c>
      <c r="B27" s="66"/>
      <c r="C27" s="67"/>
      <c r="D27" s="31">
        <f>SUM(Tableau4[[#This Row],[TBI et NBI Mensuel]]*12)</f>
        <v>0</v>
      </c>
      <c r="E27" s="32">
        <f>Tableau4[[#This Row],[NB Heures Mensuelles]]*12</f>
        <v>0</v>
      </c>
      <c r="F27" s="33" t="e">
        <f>Tableau4[[#This Row],[TBI-NBI Annuel]]/Tableau4[[#This Row],[Heures Annuelles]]*1820</f>
        <v>#DIV/0!</v>
      </c>
      <c r="G27" s="29">
        <f t="shared" si="0"/>
        <v>0</v>
      </c>
      <c r="H27" s="30" t="e">
        <f t="shared" si="1"/>
        <v>#DIV/0!</v>
      </c>
      <c r="I27" s="63" t="e">
        <f aca="true" t="shared" si="4" ref="I27:I58">G27-H27</f>
        <v>#DIV/0!</v>
      </c>
      <c r="J27" s="17"/>
      <c r="K27" s="62"/>
      <c r="M27" s="89"/>
      <c r="N27" s="89"/>
      <c r="O27" s="89"/>
      <c r="P27" s="89"/>
      <c r="Q27" s="89"/>
      <c r="R27" s="89"/>
      <c r="S27" s="89"/>
    </row>
    <row r="28" spans="1:19" ht="55.5" customHeight="1">
      <c r="A28" s="34">
        <v>19</v>
      </c>
      <c r="B28" s="66"/>
      <c r="C28" s="67"/>
      <c r="D28" s="31">
        <f>SUM(Tableau4[[#This Row],[TBI et NBI Mensuel]]*12)</f>
        <v>0</v>
      </c>
      <c r="E28" s="32">
        <f>Tableau4[[#This Row],[NB Heures Mensuelles]]*12</f>
        <v>0</v>
      </c>
      <c r="F28" s="33" t="e">
        <f>Tableau4[[#This Row],[TBI-NBI Annuel]]/Tableau4[[#This Row],[Heures Annuelles]]*1820</f>
        <v>#DIV/0!</v>
      </c>
      <c r="G28" s="29">
        <f t="shared" si="0"/>
        <v>0</v>
      </c>
      <c r="H28" s="30" t="e">
        <f t="shared" si="1"/>
        <v>#DIV/0!</v>
      </c>
      <c r="I28" s="63" t="e">
        <f t="shared" si="4"/>
        <v>#DIV/0!</v>
      </c>
      <c r="J28" s="17"/>
      <c r="K28" s="62"/>
      <c r="M28" s="164" t="s">
        <v>40</v>
      </c>
      <c r="N28" s="165"/>
      <c r="O28" s="165"/>
      <c r="P28" s="165"/>
      <c r="Q28" s="165"/>
      <c r="R28" s="165"/>
      <c r="S28" s="165"/>
    </row>
    <row r="29" spans="1:19" ht="19.9" customHeight="1">
      <c r="A29" s="34">
        <v>20</v>
      </c>
      <c r="B29" s="66"/>
      <c r="C29" s="67"/>
      <c r="D29" s="31">
        <f>SUM(Tableau4[[#This Row],[TBI et NBI Mensuel]]*12)</f>
        <v>0</v>
      </c>
      <c r="E29" s="32">
        <f>Tableau4[[#This Row],[NB Heures Mensuelles]]*12</f>
        <v>0</v>
      </c>
      <c r="F29" s="33" t="e">
        <f>Tableau4[[#This Row],[TBI-NBI Annuel]]/Tableau4[[#This Row],[Heures Annuelles]]*1820</f>
        <v>#DIV/0!</v>
      </c>
      <c r="G29" s="29">
        <f t="shared" si="0"/>
        <v>0</v>
      </c>
      <c r="H29" s="30" t="e">
        <f t="shared" si="1"/>
        <v>#DIV/0!</v>
      </c>
      <c r="I29" s="63" t="e">
        <f t="shared" si="4"/>
        <v>#DIV/0!</v>
      </c>
      <c r="J29" s="17"/>
      <c r="K29" s="62"/>
      <c r="M29" s="89"/>
      <c r="N29" s="89"/>
      <c r="O29" s="89"/>
      <c r="P29" s="89"/>
      <c r="Q29" s="89"/>
      <c r="R29" s="89"/>
      <c r="S29" s="89"/>
    </row>
    <row r="30" spans="1:19" ht="19.9" customHeight="1">
      <c r="A30" s="34">
        <v>21</v>
      </c>
      <c r="B30" s="66"/>
      <c r="C30" s="67"/>
      <c r="D30" s="31">
        <f>SUM(Tableau4[[#This Row],[TBI et NBI Mensuel]]*12)</f>
        <v>0</v>
      </c>
      <c r="E30" s="32">
        <f>Tableau4[[#This Row],[NB Heures Mensuelles]]*12</f>
        <v>0</v>
      </c>
      <c r="F30" s="33" t="e">
        <f>Tableau4[[#This Row],[TBI-NBI Annuel]]/Tableau4[[#This Row],[Heures Annuelles]]*1820</f>
        <v>#DIV/0!</v>
      </c>
      <c r="G30" s="29">
        <f t="shared" si="0"/>
        <v>0</v>
      </c>
      <c r="H30" s="30" t="e">
        <f t="shared" si="1"/>
        <v>#DIV/0!</v>
      </c>
      <c r="I30" s="63" t="e">
        <f t="shared" si="4"/>
        <v>#DIV/0!</v>
      </c>
      <c r="J30" s="17"/>
      <c r="K30" s="62"/>
      <c r="M30" s="131" t="s">
        <v>39</v>
      </c>
      <c r="N30" s="131"/>
      <c r="O30" s="131"/>
      <c r="P30" s="131"/>
      <c r="Q30" s="131"/>
      <c r="R30" s="131"/>
      <c r="S30" s="131"/>
    </row>
    <row r="31" spans="1:19" ht="19.9" customHeight="1">
      <c r="A31" s="34">
        <v>22</v>
      </c>
      <c r="B31" s="66"/>
      <c r="C31" s="67"/>
      <c r="D31" s="31">
        <f>SUM(Tableau4[[#This Row],[TBI et NBI Mensuel]]*12)</f>
        <v>0</v>
      </c>
      <c r="E31" s="32">
        <f>Tableau4[[#This Row],[NB Heures Mensuelles]]*12</f>
        <v>0</v>
      </c>
      <c r="F31" s="33" t="e">
        <f>Tableau4[[#This Row],[TBI-NBI Annuel]]/Tableau4[[#This Row],[Heures Annuelles]]*1820</f>
        <v>#DIV/0!</v>
      </c>
      <c r="G31" s="29">
        <f t="shared" si="0"/>
        <v>0</v>
      </c>
      <c r="H31" s="30" t="e">
        <f t="shared" si="1"/>
        <v>#DIV/0!</v>
      </c>
      <c r="I31" s="63" t="e">
        <f t="shared" si="4"/>
        <v>#DIV/0!</v>
      </c>
      <c r="J31" s="17"/>
      <c r="K31" s="62"/>
      <c r="M31" s="131"/>
      <c r="N31" s="131"/>
      <c r="O31" s="131"/>
      <c r="P31" s="131"/>
      <c r="Q31" s="131"/>
      <c r="R31" s="131"/>
      <c r="S31" s="131"/>
    </row>
    <row r="32" spans="1:19" ht="19.9" customHeight="1">
      <c r="A32" s="34">
        <v>23</v>
      </c>
      <c r="B32" s="66"/>
      <c r="C32" s="67"/>
      <c r="D32" s="31">
        <f>SUM(Tableau4[[#This Row],[TBI et NBI Mensuel]]*12)</f>
        <v>0</v>
      </c>
      <c r="E32" s="32">
        <f>Tableau4[[#This Row],[NB Heures Mensuelles]]*12</f>
        <v>0</v>
      </c>
      <c r="F32" s="33" t="e">
        <f>Tableau4[[#This Row],[TBI-NBI Annuel]]/Tableau4[[#This Row],[Heures Annuelles]]*1820</f>
        <v>#DIV/0!</v>
      </c>
      <c r="G32" s="29">
        <f t="shared" si="0"/>
        <v>0</v>
      </c>
      <c r="H32" s="30" t="e">
        <f t="shared" si="1"/>
        <v>#DIV/0!</v>
      </c>
      <c r="I32" s="63" t="e">
        <f t="shared" si="4"/>
        <v>#DIV/0!</v>
      </c>
      <c r="J32" s="17"/>
      <c r="K32" s="62"/>
      <c r="M32" s="90"/>
      <c r="N32" s="90"/>
      <c r="O32" s="90"/>
      <c r="P32" s="90"/>
      <c r="Q32" s="90"/>
      <c r="R32" s="90"/>
      <c r="S32" s="90"/>
    </row>
    <row r="33" spans="1:19" ht="19.9" customHeight="1">
      <c r="A33" s="34">
        <v>24</v>
      </c>
      <c r="B33" s="66"/>
      <c r="C33" s="67"/>
      <c r="D33" s="31">
        <f>SUM(Tableau4[[#This Row],[TBI et NBI Mensuel]]*12)</f>
        <v>0</v>
      </c>
      <c r="E33" s="32">
        <f>Tableau4[[#This Row],[NB Heures Mensuelles]]*12</f>
        <v>0</v>
      </c>
      <c r="F33" s="33" t="e">
        <f>Tableau4[[#This Row],[TBI-NBI Annuel]]/Tableau4[[#This Row],[Heures Annuelles]]*1820</f>
        <v>#DIV/0!</v>
      </c>
      <c r="G33" s="29">
        <f t="shared" si="0"/>
        <v>0</v>
      </c>
      <c r="H33" s="30" t="e">
        <f t="shared" si="1"/>
        <v>#DIV/0!</v>
      </c>
      <c r="I33" s="63" t="e">
        <f t="shared" si="4"/>
        <v>#DIV/0!</v>
      </c>
      <c r="J33" s="17"/>
      <c r="K33" s="62"/>
      <c r="M33" s="92"/>
      <c r="N33" s="92"/>
      <c r="O33" s="92"/>
      <c r="P33" s="92"/>
      <c r="Q33" s="92"/>
      <c r="R33" s="92"/>
      <c r="S33" s="92"/>
    </row>
    <row r="34" spans="1:19" ht="19.9" customHeight="1">
      <c r="A34" s="34">
        <v>25</v>
      </c>
      <c r="B34" s="66"/>
      <c r="C34" s="67"/>
      <c r="D34" s="31">
        <f>SUM(Tableau4[[#This Row],[TBI et NBI Mensuel]]*12)</f>
        <v>0</v>
      </c>
      <c r="E34" s="32">
        <f>Tableau4[[#This Row],[NB Heures Mensuelles]]*12</f>
        <v>0</v>
      </c>
      <c r="F34" s="33" t="e">
        <f>Tableau4[[#This Row],[TBI-NBI Annuel]]/Tableau4[[#This Row],[Heures Annuelles]]*1820</f>
        <v>#DIV/0!</v>
      </c>
      <c r="G34" s="29">
        <f t="shared" si="0"/>
        <v>0</v>
      </c>
      <c r="H34" s="30" t="e">
        <f t="shared" si="1"/>
        <v>#DIV/0!</v>
      </c>
      <c r="I34" s="63" t="e">
        <f t="shared" si="4"/>
        <v>#DIV/0!</v>
      </c>
      <c r="J34" s="17"/>
      <c r="K34" s="62"/>
      <c r="M34" s="89"/>
      <c r="N34" s="89"/>
      <c r="O34" s="89"/>
      <c r="P34" s="89"/>
      <c r="Q34" s="89"/>
      <c r="R34" s="89"/>
      <c r="S34" s="89"/>
    </row>
    <row r="35" spans="1:19" ht="19.9" customHeight="1">
      <c r="A35" s="34">
        <v>26</v>
      </c>
      <c r="B35" s="66"/>
      <c r="C35" s="67"/>
      <c r="D35" s="31">
        <f>SUM(Tableau4[[#This Row],[TBI et NBI Mensuel]]*12)</f>
        <v>0</v>
      </c>
      <c r="E35" s="32">
        <f>Tableau4[[#This Row],[NB Heures Mensuelles]]*12</f>
        <v>0</v>
      </c>
      <c r="F35" s="33" t="e">
        <f>Tableau4[[#This Row],[TBI-NBI Annuel]]/Tableau4[[#This Row],[Heures Annuelles]]*1820</f>
        <v>#DIV/0!</v>
      </c>
      <c r="G35" s="29">
        <f t="shared" si="0"/>
        <v>0</v>
      </c>
      <c r="H35" s="30" t="e">
        <f t="shared" si="1"/>
        <v>#DIV/0!</v>
      </c>
      <c r="I35" s="63" t="e">
        <f t="shared" si="4"/>
        <v>#DIV/0!</v>
      </c>
      <c r="J35" s="17"/>
      <c r="K35" s="62"/>
      <c r="M35" s="89"/>
      <c r="N35" s="89"/>
      <c r="O35" s="89"/>
      <c r="P35" s="89"/>
      <c r="Q35" s="89"/>
      <c r="R35" s="89"/>
      <c r="S35" s="89"/>
    </row>
    <row r="36" spans="1:19" ht="19.9" customHeight="1">
      <c r="A36" s="34">
        <v>27</v>
      </c>
      <c r="B36" s="66"/>
      <c r="C36" s="67"/>
      <c r="D36" s="31">
        <f>SUM(Tableau4[[#This Row],[TBI et NBI Mensuel]]*12)</f>
        <v>0</v>
      </c>
      <c r="E36" s="32">
        <f>Tableau4[[#This Row],[NB Heures Mensuelles]]*12</f>
        <v>0</v>
      </c>
      <c r="F36" s="33" t="e">
        <f>Tableau4[[#This Row],[TBI-NBI Annuel]]/Tableau4[[#This Row],[Heures Annuelles]]*1820</f>
        <v>#DIV/0!</v>
      </c>
      <c r="G36" s="29">
        <f t="shared" si="0"/>
        <v>0</v>
      </c>
      <c r="H36" s="30" t="e">
        <f t="shared" si="1"/>
        <v>#DIV/0!</v>
      </c>
      <c r="I36" s="63" t="e">
        <f t="shared" si="4"/>
        <v>#DIV/0!</v>
      </c>
      <c r="J36" s="17"/>
      <c r="K36" s="62"/>
      <c r="M36" s="89"/>
      <c r="N36" s="89"/>
      <c r="O36" s="89"/>
      <c r="P36" s="89"/>
      <c r="Q36" s="89"/>
      <c r="R36" s="89"/>
      <c r="S36" s="89"/>
    </row>
    <row r="37" spans="1:19" ht="19.9" customHeight="1">
      <c r="A37" s="34">
        <v>28</v>
      </c>
      <c r="B37" s="66"/>
      <c r="C37" s="67"/>
      <c r="D37" s="31">
        <f>SUM(Tableau4[[#This Row],[TBI et NBI Mensuel]]*12)</f>
        <v>0</v>
      </c>
      <c r="E37" s="32">
        <f>Tableau4[[#This Row],[NB Heures Mensuelles]]*12</f>
        <v>0</v>
      </c>
      <c r="F37" s="33" t="e">
        <f>Tableau4[[#This Row],[TBI-NBI Annuel]]/Tableau4[[#This Row],[Heures Annuelles]]*1820</f>
        <v>#DIV/0!</v>
      </c>
      <c r="G37" s="29">
        <f t="shared" si="0"/>
        <v>0</v>
      </c>
      <c r="H37" s="30" t="e">
        <f t="shared" si="1"/>
        <v>#DIV/0!</v>
      </c>
      <c r="I37" s="63" t="e">
        <f t="shared" si="4"/>
        <v>#DIV/0!</v>
      </c>
      <c r="J37" s="17"/>
      <c r="K37" s="62"/>
      <c r="M37" s="89"/>
      <c r="N37" s="89"/>
      <c r="O37" s="89"/>
      <c r="P37" s="89"/>
      <c r="Q37" s="89"/>
      <c r="R37" s="89"/>
      <c r="S37" s="89"/>
    </row>
    <row r="38" spans="1:19" ht="19.9" customHeight="1">
      <c r="A38" s="34">
        <v>29</v>
      </c>
      <c r="B38" s="66"/>
      <c r="C38" s="67"/>
      <c r="D38" s="31">
        <f>SUM(Tableau4[[#This Row],[TBI et NBI Mensuel]]*12)</f>
        <v>0</v>
      </c>
      <c r="E38" s="32">
        <f>Tableau4[[#This Row],[NB Heures Mensuelles]]*12</f>
        <v>0</v>
      </c>
      <c r="F38" s="33" t="e">
        <f>Tableau4[[#This Row],[TBI-NBI Annuel]]/Tableau4[[#This Row],[Heures Annuelles]]*1820</f>
        <v>#DIV/0!</v>
      </c>
      <c r="G38" s="29">
        <f t="shared" si="0"/>
        <v>0</v>
      </c>
      <c r="H38" s="30" t="e">
        <f t="shared" si="1"/>
        <v>#DIV/0!</v>
      </c>
      <c r="I38" s="63" t="e">
        <f t="shared" si="4"/>
        <v>#DIV/0!</v>
      </c>
      <c r="J38" s="17"/>
      <c r="K38" s="62"/>
      <c r="M38" s="89"/>
      <c r="N38" s="89"/>
      <c r="O38" s="89"/>
      <c r="P38" s="89"/>
      <c r="Q38" s="89"/>
      <c r="R38" s="89"/>
      <c r="S38" s="89"/>
    </row>
    <row r="39" spans="1:19" ht="19.9" customHeight="1">
      <c r="A39" s="34">
        <v>30</v>
      </c>
      <c r="B39" s="66"/>
      <c r="C39" s="67"/>
      <c r="D39" s="31">
        <f>SUM(Tableau4[[#This Row],[TBI et NBI Mensuel]]*12)</f>
        <v>0</v>
      </c>
      <c r="E39" s="32">
        <f>Tableau4[[#This Row],[NB Heures Mensuelles]]*12</f>
        <v>0</v>
      </c>
      <c r="F39" s="33" t="e">
        <f>Tableau4[[#This Row],[TBI-NBI Annuel]]/Tableau4[[#This Row],[Heures Annuelles]]*1820</f>
        <v>#DIV/0!</v>
      </c>
      <c r="G39" s="29">
        <f t="shared" si="0"/>
        <v>0</v>
      </c>
      <c r="H39" s="30" t="e">
        <f t="shared" si="1"/>
        <v>#DIV/0!</v>
      </c>
      <c r="I39" s="63" t="e">
        <f t="shared" si="4"/>
        <v>#DIV/0!</v>
      </c>
      <c r="J39" s="17"/>
      <c r="K39" s="62"/>
      <c r="M39" s="94"/>
      <c r="N39" s="94"/>
      <c r="O39" s="94"/>
      <c r="P39" s="94"/>
      <c r="Q39" s="94"/>
      <c r="R39" s="94"/>
      <c r="S39" s="94"/>
    </row>
    <row r="40" spans="1:11" ht="19.9" customHeight="1">
      <c r="A40" s="34">
        <v>31</v>
      </c>
      <c r="B40" s="66"/>
      <c r="C40" s="67"/>
      <c r="D40" s="31">
        <f>SUM(Tableau4[[#This Row],[TBI et NBI Mensuel]]*12)</f>
        <v>0</v>
      </c>
      <c r="E40" s="32">
        <f>Tableau4[[#This Row],[NB Heures Mensuelles]]*12</f>
        <v>0</v>
      </c>
      <c r="F40" s="33" t="e">
        <f>Tableau4[[#This Row],[TBI-NBI Annuel]]/Tableau4[[#This Row],[Heures Annuelles]]*1820</f>
        <v>#DIV/0!</v>
      </c>
      <c r="G40" s="29">
        <f t="shared" si="0"/>
        <v>0</v>
      </c>
      <c r="H40" s="30" t="e">
        <f t="shared" si="1"/>
        <v>#DIV/0!</v>
      </c>
      <c r="I40" s="63" t="e">
        <f t="shared" si="4"/>
        <v>#DIV/0!</v>
      </c>
      <c r="J40" s="17"/>
      <c r="K40" s="62"/>
    </row>
    <row r="41" spans="1:11" ht="19.9" customHeight="1">
      <c r="A41" s="34">
        <v>32</v>
      </c>
      <c r="B41" s="66"/>
      <c r="C41" s="67"/>
      <c r="D41" s="31">
        <f>SUM(Tableau4[[#This Row],[TBI et NBI Mensuel]]*12)</f>
        <v>0</v>
      </c>
      <c r="E41" s="32">
        <f>Tableau4[[#This Row],[NB Heures Mensuelles]]*12</f>
        <v>0</v>
      </c>
      <c r="F41" s="33" t="e">
        <f>Tableau4[[#This Row],[TBI-NBI Annuel]]/Tableau4[[#This Row],[Heures Annuelles]]*1820</f>
        <v>#DIV/0!</v>
      </c>
      <c r="G41" s="29">
        <f t="shared" si="0"/>
        <v>0</v>
      </c>
      <c r="H41" s="30" t="e">
        <f t="shared" si="1"/>
        <v>#DIV/0!</v>
      </c>
      <c r="I41" s="63" t="e">
        <f t="shared" si="4"/>
        <v>#DIV/0!</v>
      </c>
      <c r="J41" s="17"/>
      <c r="K41" s="62"/>
    </row>
    <row r="42" spans="1:11" ht="19.9" customHeight="1">
      <c r="A42" s="34">
        <v>33</v>
      </c>
      <c r="B42" s="66"/>
      <c r="C42" s="67"/>
      <c r="D42" s="31">
        <f>SUM(Tableau4[[#This Row],[TBI et NBI Mensuel]]*12)</f>
        <v>0</v>
      </c>
      <c r="E42" s="32">
        <f>Tableau4[[#This Row],[NB Heures Mensuelles]]*12</f>
        <v>0</v>
      </c>
      <c r="F42" s="33" t="e">
        <f>Tableau4[[#This Row],[TBI-NBI Annuel]]/Tableau4[[#This Row],[Heures Annuelles]]*1820</f>
        <v>#DIV/0!</v>
      </c>
      <c r="G42" s="29">
        <f t="shared" si="0"/>
        <v>0</v>
      </c>
      <c r="H42" s="30" t="e">
        <f aca="true" t="shared" si="5" ref="H42:H73">IF(G42&lt;=O$12,G42,O$12)</f>
        <v>#DIV/0!</v>
      </c>
      <c r="I42" s="63" t="e">
        <f t="shared" si="4"/>
        <v>#DIV/0!</v>
      </c>
      <c r="J42" s="17"/>
      <c r="K42" s="62"/>
    </row>
    <row r="43" spans="1:11" ht="19.9" customHeight="1">
      <c r="A43" s="34">
        <v>34</v>
      </c>
      <c r="B43" s="66"/>
      <c r="C43" s="67"/>
      <c r="D43" s="31">
        <f>SUM(Tableau4[[#This Row],[TBI et NBI Mensuel]]*12)</f>
        <v>0</v>
      </c>
      <c r="E43" s="32">
        <f>Tableau4[[#This Row],[NB Heures Mensuelles]]*12</f>
        <v>0</v>
      </c>
      <c r="F43" s="33" t="e">
        <f>Tableau4[[#This Row],[TBI-NBI Annuel]]/Tableau4[[#This Row],[Heures Annuelles]]*1820</f>
        <v>#DIV/0!</v>
      </c>
      <c r="G43" s="29">
        <f t="shared" si="0"/>
        <v>0</v>
      </c>
      <c r="H43" s="30" t="e">
        <f t="shared" si="5"/>
        <v>#DIV/0!</v>
      </c>
      <c r="I43" s="63" t="e">
        <f t="shared" si="4"/>
        <v>#DIV/0!</v>
      </c>
      <c r="J43" s="17"/>
      <c r="K43" s="62"/>
    </row>
    <row r="44" spans="1:11" ht="19.9" customHeight="1">
      <c r="A44" s="34">
        <v>35</v>
      </c>
      <c r="B44" s="66"/>
      <c r="C44" s="67"/>
      <c r="D44" s="31">
        <f>SUM(Tableau4[[#This Row],[TBI et NBI Mensuel]]*12)</f>
        <v>0</v>
      </c>
      <c r="E44" s="32">
        <f>Tableau4[[#This Row],[NB Heures Mensuelles]]*12</f>
        <v>0</v>
      </c>
      <c r="F44" s="33" t="e">
        <f>Tableau4[[#This Row],[TBI-NBI Annuel]]/Tableau4[[#This Row],[Heures Annuelles]]*1820</f>
        <v>#DIV/0!</v>
      </c>
      <c r="G44" s="29">
        <f t="shared" si="0"/>
        <v>0</v>
      </c>
      <c r="H44" s="30" t="e">
        <f t="shared" si="5"/>
        <v>#DIV/0!</v>
      </c>
      <c r="I44" s="63" t="e">
        <f t="shared" si="4"/>
        <v>#DIV/0!</v>
      </c>
      <c r="J44" s="17"/>
      <c r="K44" s="62"/>
    </row>
    <row r="45" spans="1:11" ht="19.9" customHeight="1">
      <c r="A45" s="34">
        <v>36</v>
      </c>
      <c r="B45" s="66"/>
      <c r="C45" s="67"/>
      <c r="D45" s="31">
        <f>SUM(Tableau4[[#This Row],[TBI et NBI Mensuel]]*12)</f>
        <v>0</v>
      </c>
      <c r="E45" s="32">
        <f>Tableau4[[#This Row],[NB Heures Mensuelles]]*12</f>
        <v>0</v>
      </c>
      <c r="F45" s="33" t="e">
        <f>Tableau4[[#This Row],[TBI-NBI Annuel]]/Tableau4[[#This Row],[Heures Annuelles]]*1820</f>
        <v>#DIV/0!</v>
      </c>
      <c r="G45" s="29">
        <f t="shared" si="0"/>
        <v>0</v>
      </c>
      <c r="H45" s="30" t="e">
        <f t="shared" si="5"/>
        <v>#DIV/0!</v>
      </c>
      <c r="I45" s="63" t="e">
        <f t="shared" si="4"/>
        <v>#DIV/0!</v>
      </c>
      <c r="J45" s="17"/>
      <c r="K45" s="62"/>
    </row>
    <row r="46" spans="1:19" ht="19.9" customHeight="1">
      <c r="A46" s="34">
        <v>37</v>
      </c>
      <c r="B46" s="66"/>
      <c r="C46" s="67"/>
      <c r="D46" s="31">
        <f>SUM(Tableau4[[#This Row],[TBI et NBI Mensuel]]*12)</f>
        <v>0</v>
      </c>
      <c r="E46" s="32">
        <f>Tableau4[[#This Row],[NB Heures Mensuelles]]*12</f>
        <v>0</v>
      </c>
      <c r="F46" s="33" t="e">
        <f>Tableau4[[#This Row],[TBI-NBI Annuel]]/Tableau4[[#This Row],[Heures Annuelles]]*1820</f>
        <v>#DIV/0!</v>
      </c>
      <c r="G46" s="29">
        <f t="shared" si="0"/>
        <v>0</v>
      </c>
      <c r="H46" s="30" t="e">
        <f t="shared" si="5"/>
        <v>#DIV/0!</v>
      </c>
      <c r="I46" s="63" t="e">
        <f t="shared" si="4"/>
        <v>#DIV/0!</v>
      </c>
      <c r="J46" s="17"/>
      <c r="K46" s="62"/>
      <c r="M46" s="136" t="s">
        <v>38</v>
      </c>
      <c r="N46" s="136"/>
      <c r="O46" s="136"/>
      <c r="P46" s="136"/>
      <c r="Q46" s="136"/>
      <c r="R46" s="136"/>
      <c r="S46" s="136"/>
    </row>
    <row r="47" spans="1:19" ht="19.9" customHeight="1">
      <c r="A47" s="34">
        <v>38</v>
      </c>
      <c r="B47" s="66"/>
      <c r="C47" s="67"/>
      <c r="D47" s="31">
        <f>SUM(Tableau4[[#This Row],[TBI et NBI Mensuel]]*12)</f>
        <v>0</v>
      </c>
      <c r="E47" s="32">
        <f>Tableau4[[#This Row],[NB Heures Mensuelles]]*12</f>
        <v>0</v>
      </c>
      <c r="F47" s="33" t="e">
        <f>Tableau4[[#This Row],[TBI-NBI Annuel]]/Tableau4[[#This Row],[Heures Annuelles]]*1820</f>
        <v>#DIV/0!</v>
      </c>
      <c r="G47" s="29">
        <f t="shared" si="0"/>
        <v>0</v>
      </c>
      <c r="H47" s="30" t="e">
        <f t="shared" si="5"/>
        <v>#DIV/0!</v>
      </c>
      <c r="I47" s="63" t="e">
        <f t="shared" si="4"/>
        <v>#DIV/0!</v>
      </c>
      <c r="J47" s="17"/>
      <c r="K47" s="62"/>
      <c r="M47" s="136"/>
      <c r="N47" s="136"/>
      <c r="O47" s="136"/>
      <c r="P47" s="136"/>
      <c r="Q47" s="136"/>
      <c r="R47" s="136"/>
      <c r="S47" s="136"/>
    </row>
    <row r="48" spans="1:19" ht="19.9" customHeight="1">
      <c r="A48" s="34">
        <v>39</v>
      </c>
      <c r="B48" s="66"/>
      <c r="C48" s="67"/>
      <c r="D48" s="31">
        <f>SUM(Tableau4[[#This Row],[TBI et NBI Mensuel]]*12)</f>
        <v>0</v>
      </c>
      <c r="E48" s="32">
        <f>Tableau4[[#This Row],[NB Heures Mensuelles]]*12</f>
        <v>0</v>
      </c>
      <c r="F48" s="33" t="e">
        <f>Tableau4[[#This Row],[TBI-NBI Annuel]]/Tableau4[[#This Row],[Heures Annuelles]]*1820</f>
        <v>#DIV/0!</v>
      </c>
      <c r="G48" s="29">
        <f t="shared" si="0"/>
        <v>0</v>
      </c>
      <c r="H48" s="30" t="e">
        <f t="shared" si="5"/>
        <v>#DIV/0!</v>
      </c>
      <c r="I48" s="63" t="e">
        <f t="shared" si="4"/>
        <v>#DIV/0!</v>
      </c>
      <c r="J48" s="17"/>
      <c r="K48" s="62"/>
      <c r="M48" s="136"/>
      <c r="N48" s="136"/>
      <c r="O48" s="136"/>
      <c r="P48" s="136"/>
      <c r="Q48" s="136"/>
      <c r="R48" s="136"/>
      <c r="S48" s="136"/>
    </row>
    <row r="49" spans="1:19" ht="19.9" customHeight="1">
      <c r="A49" s="34">
        <v>40</v>
      </c>
      <c r="B49" s="66"/>
      <c r="C49" s="67"/>
      <c r="D49" s="31">
        <f>SUM(Tableau4[[#This Row],[TBI et NBI Mensuel]]*12)</f>
        <v>0</v>
      </c>
      <c r="E49" s="32">
        <f>Tableau4[[#This Row],[NB Heures Mensuelles]]*12</f>
        <v>0</v>
      </c>
      <c r="F49" s="33" t="e">
        <f>Tableau4[[#This Row],[TBI-NBI Annuel]]/Tableau4[[#This Row],[Heures Annuelles]]*1820</f>
        <v>#DIV/0!</v>
      </c>
      <c r="G49" s="29">
        <f t="shared" si="0"/>
        <v>0</v>
      </c>
      <c r="H49" s="30" t="e">
        <f t="shared" si="5"/>
        <v>#DIV/0!</v>
      </c>
      <c r="I49" s="63" t="e">
        <f t="shared" si="4"/>
        <v>#DIV/0!</v>
      </c>
      <c r="J49" s="17"/>
      <c r="K49" s="62"/>
      <c r="M49" s="93"/>
      <c r="N49" s="93"/>
      <c r="O49" s="93"/>
      <c r="P49" s="93"/>
      <c r="Q49" s="94"/>
      <c r="R49" s="94"/>
      <c r="S49" s="94"/>
    </row>
    <row r="50" spans="1:19" ht="19.9" customHeight="1">
      <c r="A50" s="34">
        <v>41</v>
      </c>
      <c r="B50" s="66"/>
      <c r="C50" s="67"/>
      <c r="D50" s="31">
        <f>SUM(Tableau4[[#This Row],[TBI et NBI Mensuel]]*12)</f>
        <v>0</v>
      </c>
      <c r="E50" s="32">
        <f>Tableau4[[#This Row],[NB Heures Mensuelles]]*12</f>
        <v>0</v>
      </c>
      <c r="F50" s="33" t="e">
        <f>Tableau4[[#This Row],[TBI-NBI Annuel]]/Tableau4[[#This Row],[Heures Annuelles]]*1820</f>
        <v>#DIV/0!</v>
      </c>
      <c r="G50" s="29">
        <f t="shared" si="0"/>
        <v>0</v>
      </c>
      <c r="H50" s="30" t="e">
        <f t="shared" si="5"/>
        <v>#DIV/0!</v>
      </c>
      <c r="I50" s="63" t="e">
        <f t="shared" si="4"/>
        <v>#DIV/0!</v>
      </c>
      <c r="J50" s="17"/>
      <c r="K50" s="62"/>
      <c r="M50" s="93"/>
      <c r="N50" s="93"/>
      <c r="O50" s="93"/>
      <c r="P50" s="93"/>
      <c r="Q50" s="94"/>
      <c r="R50" s="94"/>
      <c r="S50" s="94"/>
    </row>
    <row r="51" spans="1:19" ht="19.9" customHeight="1">
      <c r="A51" s="34">
        <v>42</v>
      </c>
      <c r="B51" s="66"/>
      <c r="C51" s="67"/>
      <c r="D51" s="31">
        <f>SUM(Tableau4[[#This Row],[TBI et NBI Mensuel]]*12)</f>
        <v>0</v>
      </c>
      <c r="E51" s="32">
        <f>Tableau4[[#This Row],[NB Heures Mensuelles]]*12</f>
        <v>0</v>
      </c>
      <c r="F51" s="33" t="e">
        <f>Tableau4[[#This Row],[TBI-NBI Annuel]]/Tableau4[[#This Row],[Heures Annuelles]]*1820</f>
        <v>#DIV/0!</v>
      </c>
      <c r="G51" s="29">
        <f t="shared" si="0"/>
        <v>0</v>
      </c>
      <c r="H51" s="30" t="e">
        <f t="shared" si="5"/>
        <v>#DIV/0!</v>
      </c>
      <c r="I51" s="63" t="e">
        <f t="shared" si="4"/>
        <v>#DIV/0!</v>
      </c>
      <c r="J51" s="17"/>
      <c r="K51" s="62"/>
      <c r="M51" s="93"/>
      <c r="N51" s="93"/>
      <c r="O51" s="93"/>
      <c r="P51" s="93"/>
      <c r="Q51" s="94"/>
      <c r="R51" s="94"/>
      <c r="S51" s="94"/>
    </row>
    <row r="52" spans="1:11" ht="19.9" customHeight="1">
      <c r="A52" s="34">
        <v>43</v>
      </c>
      <c r="B52" s="66"/>
      <c r="C52" s="67"/>
      <c r="D52" s="31">
        <f>SUM(Tableau4[[#This Row],[TBI et NBI Mensuel]]*12)</f>
        <v>0</v>
      </c>
      <c r="E52" s="32">
        <f>Tableau4[[#This Row],[NB Heures Mensuelles]]*12</f>
        <v>0</v>
      </c>
      <c r="F52" s="33" t="e">
        <f>Tableau4[[#This Row],[TBI-NBI Annuel]]/Tableau4[[#This Row],[Heures Annuelles]]*1820</f>
        <v>#DIV/0!</v>
      </c>
      <c r="G52" s="29">
        <f t="shared" si="0"/>
        <v>0</v>
      </c>
      <c r="H52" s="30" t="e">
        <f t="shared" si="5"/>
        <v>#DIV/0!</v>
      </c>
      <c r="I52" s="63" t="e">
        <f t="shared" si="4"/>
        <v>#DIV/0!</v>
      </c>
      <c r="J52" s="17"/>
      <c r="K52" s="62"/>
    </row>
    <row r="53" spans="1:19" ht="19.9" customHeight="1">
      <c r="A53" s="34">
        <v>44</v>
      </c>
      <c r="B53" s="66"/>
      <c r="C53" s="67"/>
      <c r="D53" s="31">
        <f>SUM(Tableau4[[#This Row],[TBI et NBI Mensuel]]*12)</f>
        <v>0</v>
      </c>
      <c r="E53" s="32">
        <f>Tableau4[[#This Row],[NB Heures Mensuelles]]*12</f>
        <v>0</v>
      </c>
      <c r="F53" s="33" t="e">
        <f>Tableau4[[#This Row],[TBI-NBI Annuel]]/Tableau4[[#This Row],[Heures Annuelles]]*1820</f>
        <v>#DIV/0!</v>
      </c>
      <c r="G53" s="29">
        <f t="shared" si="0"/>
        <v>0</v>
      </c>
      <c r="H53" s="30" t="e">
        <f t="shared" si="5"/>
        <v>#DIV/0!</v>
      </c>
      <c r="I53" s="63" t="e">
        <f t="shared" si="4"/>
        <v>#DIV/0!</v>
      </c>
      <c r="J53" s="17"/>
      <c r="K53" s="62"/>
      <c r="M53" s="95"/>
      <c r="N53" s="95"/>
      <c r="O53" s="95"/>
      <c r="P53" s="95"/>
      <c r="Q53" s="95"/>
      <c r="R53" s="95"/>
      <c r="S53" s="95"/>
    </row>
    <row r="54" spans="1:11" ht="19.9" customHeight="1">
      <c r="A54" s="34">
        <v>45</v>
      </c>
      <c r="B54" s="66"/>
      <c r="C54" s="67"/>
      <c r="D54" s="31">
        <f>SUM(Tableau4[[#This Row],[TBI et NBI Mensuel]]*12)</f>
        <v>0</v>
      </c>
      <c r="E54" s="32">
        <f>Tableau4[[#This Row],[NB Heures Mensuelles]]*12</f>
        <v>0</v>
      </c>
      <c r="F54" s="33" t="e">
        <f>Tableau4[[#This Row],[TBI-NBI Annuel]]/Tableau4[[#This Row],[Heures Annuelles]]*1820</f>
        <v>#DIV/0!</v>
      </c>
      <c r="G54" s="29">
        <f t="shared" si="0"/>
        <v>0</v>
      </c>
      <c r="H54" s="30" t="e">
        <f t="shared" si="5"/>
        <v>#DIV/0!</v>
      </c>
      <c r="I54" s="63" t="e">
        <f t="shared" si="4"/>
        <v>#DIV/0!</v>
      </c>
      <c r="J54" s="17"/>
      <c r="K54" s="62"/>
    </row>
    <row r="55" spans="1:11" ht="19.9" customHeight="1">
      <c r="A55" s="34">
        <v>46</v>
      </c>
      <c r="B55" s="66"/>
      <c r="C55" s="67"/>
      <c r="D55" s="31">
        <f>SUM(Tableau4[[#This Row],[TBI et NBI Mensuel]]*12)</f>
        <v>0</v>
      </c>
      <c r="E55" s="32">
        <f>Tableau4[[#This Row],[NB Heures Mensuelles]]*12</f>
        <v>0</v>
      </c>
      <c r="F55" s="33" t="e">
        <f>Tableau4[[#This Row],[TBI-NBI Annuel]]/Tableau4[[#This Row],[Heures Annuelles]]*1820</f>
        <v>#DIV/0!</v>
      </c>
      <c r="G55" s="29">
        <f t="shared" si="0"/>
        <v>0</v>
      </c>
      <c r="H55" s="30" t="e">
        <f t="shared" si="5"/>
        <v>#DIV/0!</v>
      </c>
      <c r="I55" s="63" t="e">
        <f t="shared" si="4"/>
        <v>#DIV/0!</v>
      </c>
      <c r="J55" s="17"/>
      <c r="K55" s="62"/>
    </row>
    <row r="56" spans="1:11" ht="19.9" customHeight="1">
      <c r="A56" s="34">
        <v>47</v>
      </c>
      <c r="B56" s="66"/>
      <c r="C56" s="67"/>
      <c r="D56" s="31">
        <f>SUM(Tableau4[[#This Row],[TBI et NBI Mensuel]]*12)</f>
        <v>0</v>
      </c>
      <c r="E56" s="32">
        <f>Tableau4[[#This Row],[NB Heures Mensuelles]]*12</f>
        <v>0</v>
      </c>
      <c r="F56" s="33" t="e">
        <f>Tableau4[[#This Row],[TBI-NBI Annuel]]/Tableau4[[#This Row],[Heures Annuelles]]*1820</f>
        <v>#DIV/0!</v>
      </c>
      <c r="G56" s="29">
        <f t="shared" si="0"/>
        <v>0</v>
      </c>
      <c r="H56" s="30" t="e">
        <f t="shared" si="5"/>
        <v>#DIV/0!</v>
      </c>
      <c r="I56" s="63" t="e">
        <f t="shared" si="4"/>
        <v>#DIV/0!</v>
      </c>
      <c r="J56" s="17"/>
      <c r="K56" s="62"/>
    </row>
    <row r="57" spans="1:11" ht="19.9" customHeight="1">
      <c r="A57" s="34">
        <v>48</v>
      </c>
      <c r="B57" s="66"/>
      <c r="C57" s="67"/>
      <c r="D57" s="31">
        <f>SUM(Tableau4[[#This Row],[TBI et NBI Mensuel]]*12)</f>
        <v>0</v>
      </c>
      <c r="E57" s="32">
        <f>Tableau4[[#This Row],[NB Heures Mensuelles]]*12</f>
        <v>0</v>
      </c>
      <c r="F57" s="33" t="e">
        <f>Tableau4[[#This Row],[TBI-NBI Annuel]]/Tableau4[[#This Row],[Heures Annuelles]]*1820</f>
        <v>#DIV/0!</v>
      </c>
      <c r="G57" s="29">
        <f t="shared" si="0"/>
        <v>0</v>
      </c>
      <c r="H57" s="30" t="e">
        <f t="shared" si="5"/>
        <v>#DIV/0!</v>
      </c>
      <c r="I57" s="63" t="e">
        <f t="shared" si="4"/>
        <v>#DIV/0!</v>
      </c>
      <c r="J57" s="17"/>
      <c r="K57" s="62"/>
    </row>
    <row r="58" spans="1:11" ht="19.9" customHeight="1">
      <c r="A58" s="34">
        <v>49</v>
      </c>
      <c r="B58" s="66"/>
      <c r="C58" s="67"/>
      <c r="D58" s="31">
        <f>SUM(Tableau4[[#This Row],[TBI et NBI Mensuel]]*12)</f>
        <v>0</v>
      </c>
      <c r="E58" s="32">
        <f>Tableau4[[#This Row],[NB Heures Mensuelles]]*12</f>
        <v>0</v>
      </c>
      <c r="F58" s="33" t="e">
        <f>Tableau4[[#This Row],[TBI-NBI Annuel]]/Tableau4[[#This Row],[Heures Annuelles]]*1820</f>
        <v>#DIV/0!</v>
      </c>
      <c r="G58" s="29">
        <f t="shared" si="0"/>
        <v>0</v>
      </c>
      <c r="H58" s="30" t="e">
        <f t="shared" si="5"/>
        <v>#DIV/0!</v>
      </c>
      <c r="I58" s="63" t="e">
        <f t="shared" si="4"/>
        <v>#DIV/0!</v>
      </c>
      <c r="J58" s="17"/>
      <c r="K58" s="62"/>
    </row>
    <row r="59" spans="1:11" ht="19.9" customHeight="1">
      <c r="A59" s="34">
        <v>50</v>
      </c>
      <c r="B59" s="66"/>
      <c r="C59" s="67"/>
      <c r="D59" s="31">
        <f>SUM(Tableau4[[#This Row],[TBI et NBI Mensuel]]*12)</f>
        <v>0</v>
      </c>
      <c r="E59" s="32">
        <f>Tableau4[[#This Row],[NB Heures Mensuelles]]*12</f>
        <v>0</v>
      </c>
      <c r="F59" s="33" t="e">
        <f>Tableau4[[#This Row],[TBI-NBI Annuel]]/Tableau4[[#This Row],[Heures Annuelles]]*1820</f>
        <v>#DIV/0!</v>
      </c>
      <c r="G59" s="29">
        <f t="shared" si="0"/>
        <v>0</v>
      </c>
      <c r="H59" s="30" t="e">
        <f t="shared" si="5"/>
        <v>#DIV/0!</v>
      </c>
      <c r="I59" s="63" t="e">
        <f aca="true" t="shared" si="6" ref="I59:I134">G59-H59</f>
        <v>#DIV/0!</v>
      </c>
      <c r="J59" s="17"/>
      <c r="K59" s="62"/>
    </row>
    <row r="60" spans="1:11" ht="19.9" customHeight="1">
      <c r="A60" s="34">
        <v>51</v>
      </c>
      <c r="B60" s="66"/>
      <c r="C60" s="67"/>
      <c r="D60" s="31">
        <f>SUM(Tableau4[[#This Row],[TBI et NBI Mensuel]]*12)</f>
        <v>0</v>
      </c>
      <c r="E60" s="32">
        <f>Tableau4[[#This Row],[NB Heures Mensuelles]]*12</f>
        <v>0</v>
      </c>
      <c r="F60" s="33" t="e">
        <f>Tableau4[[#This Row],[TBI-NBI Annuel]]/Tableau4[[#This Row],[Heures Annuelles]]*1820</f>
        <v>#DIV/0!</v>
      </c>
      <c r="G60" s="29">
        <f t="shared" si="0"/>
        <v>0</v>
      </c>
      <c r="H60" s="30" t="e">
        <f t="shared" si="5"/>
        <v>#DIV/0!</v>
      </c>
      <c r="I60" s="63" t="e">
        <f t="shared" si="6"/>
        <v>#DIV/0!</v>
      </c>
      <c r="J60" s="17"/>
      <c r="K60" s="62"/>
    </row>
    <row r="61" spans="1:11" ht="19.9" customHeight="1">
      <c r="A61" s="34">
        <v>52</v>
      </c>
      <c r="B61" s="66"/>
      <c r="C61" s="67"/>
      <c r="D61" s="31">
        <f>SUM(Tableau4[[#This Row],[TBI et NBI Mensuel]]*12)</f>
        <v>0</v>
      </c>
      <c r="E61" s="32">
        <f>Tableau4[[#This Row],[NB Heures Mensuelles]]*12</f>
        <v>0</v>
      </c>
      <c r="F61" s="33" t="e">
        <f>Tableau4[[#This Row],[TBI-NBI Annuel]]/Tableau4[[#This Row],[Heures Annuelles]]*1820</f>
        <v>#DIV/0!</v>
      </c>
      <c r="G61" s="29">
        <f t="shared" si="0"/>
        <v>0</v>
      </c>
      <c r="H61" s="30" t="e">
        <f t="shared" si="5"/>
        <v>#DIV/0!</v>
      </c>
      <c r="I61" s="63" t="e">
        <f t="shared" si="6"/>
        <v>#DIV/0!</v>
      </c>
      <c r="J61" s="17"/>
      <c r="K61" s="62"/>
    </row>
    <row r="62" spans="1:19" ht="48" customHeight="1">
      <c r="A62" s="34">
        <v>53</v>
      </c>
      <c r="B62" s="66"/>
      <c r="C62" s="67"/>
      <c r="D62" s="31">
        <f>SUM(Tableau4[[#This Row],[TBI et NBI Mensuel]]*12)</f>
        <v>0</v>
      </c>
      <c r="E62" s="32">
        <f>Tableau4[[#This Row],[NB Heures Mensuelles]]*12</f>
        <v>0</v>
      </c>
      <c r="F62" s="33" t="e">
        <f>Tableau4[[#This Row],[TBI-NBI Annuel]]/Tableau4[[#This Row],[Heures Annuelles]]*1820</f>
        <v>#DIV/0!</v>
      </c>
      <c r="G62" s="29">
        <f t="shared" si="0"/>
        <v>0</v>
      </c>
      <c r="H62" s="30" t="e">
        <f t="shared" si="5"/>
        <v>#DIV/0!</v>
      </c>
      <c r="I62" s="63" t="e">
        <f t="shared" si="6"/>
        <v>#DIV/0!</v>
      </c>
      <c r="J62" s="17"/>
      <c r="K62" s="62"/>
      <c r="M62" s="137" t="s">
        <v>35</v>
      </c>
      <c r="N62" s="137"/>
      <c r="O62" s="137"/>
      <c r="P62" s="137"/>
      <c r="Q62" s="137"/>
      <c r="R62" s="137"/>
      <c r="S62" s="137"/>
    </row>
    <row r="63" spans="1:19" ht="19.9" customHeight="1">
      <c r="A63" s="34">
        <v>54</v>
      </c>
      <c r="B63" s="66"/>
      <c r="C63" s="67"/>
      <c r="D63" s="31">
        <f>SUM(Tableau4[[#This Row],[TBI et NBI Mensuel]]*12)</f>
        <v>0</v>
      </c>
      <c r="E63" s="32">
        <f>Tableau4[[#This Row],[NB Heures Mensuelles]]*12</f>
        <v>0</v>
      </c>
      <c r="F63" s="33" t="e">
        <f>Tableau4[[#This Row],[TBI-NBI Annuel]]/Tableau4[[#This Row],[Heures Annuelles]]*1820</f>
        <v>#DIV/0!</v>
      </c>
      <c r="G63" s="29">
        <f t="shared" si="0"/>
        <v>0</v>
      </c>
      <c r="H63" s="30" t="e">
        <f t="shared" si="5"/>
        <v>#DIV/0!</v>
      </c>
      <c r="I63" s="63" t="e">
        <f t="shared" si="6"/>
        <v>#DIV/0!</v>
      </c>
      <c r="J63" s="17"/>
      <c r="K63" s="62"/>
      <c r="M63" s="131" t="s">
        <v>58</v>
      </c>
      <c r="N63" s="131"/>
      <c r="O63" s="131"/>
      <c r="P63" s="131"/>
      <c r="Q63" s="131"/>
      <c r="R63" s="131"/>
      <c r="S63" s="131"/>
    </row>
    <row r="64" spans="1:19" ht="19.9" customHeight="1">
      <c r="A64" s="34">
        <v>55</v>
      </c>
      <c r="B64" s="66"/>
      <c r="C64" s="67"/>
      <c r="D64" s="31">
        <f>SUM(Tableau4[[#This Row],[TBI et NBI Mensuel]]*12)</f>
        <v>0</v>
      </c>
      <c r="E64" s="32">
        <f>Tableau4[[#This Row],[NB Heures Mensuelles]]*12</f>
        <v>0</v>
      </c>
      <c r="F64" s="33" t="e">
        <f>Tableau4[[#This Row],[TBI-NBI Annuel]]/Tableau4[[#This Row],[Heures Annuelles]]*1820</f>
        <v>#DIV/0!</v>
      </c>
      <c r="G64" s="29">
        <f t="shared" si="0"/>
        <v>0</v>
      </c>
      <c r="H64" s="30" t="e">
        <f t="shared" si="5"/>
        <v>#DIV/0!</v>
      </c>
      <c r="I64" s="63" t="e">
        <f t="shared" si="6"/>
        <v>#DIV/0!</v>
      </c>
      <c r="J64" s="17"/>
      <c r="K64" s="62"/>
      <c r="M64" s="131"/>
      <c r="N64" s="131"/>
      <c r="O64" s="131"/>
      <c r="P64" s="131"/>
      <c r="Q64" s="131"/>
      <c r="R64" s="131"/>
      <c r="S64" s="131"/>
    </row>
    <row r="65" spans="1:19" ht="19.9" customHeight="1">
      <c r="A65" s="34">
        <v>56</v>
      </c>
      <c r="B65" s="66"/>
      <c r="C65" s="67"/>
      <c r="D65" s="31">
        <f>SUM(Tableau4[[#This Row],[TBI et NBI Mensuel]]*12)</f>
        <v>0</v>
      </c>
      <c r="E65" s="32">
        <f>Tableau4[[#This Row],[NB Heures Mensuelles]]*12</f>
        <v>0</v>
      </c>
      <c r="F65" s="33" t="e">
        <f>Tableau4[[#This Row],[TBI-NBI Annuel]]/Tableau4[[#This Row],[Heures Annuelles]]*1820</f>
        <v>#DIV/0!</v>
      </c>
      <c r="G65" s="29">
        <f t="shared" si="0"/>
        <v>0</v>
      </c>
      <c r="H65" s="30" t="e">
        <f t="shared" si="5"/>
        <v>#DIV/0!</v>
      </c>
      <c r="I65" s="63" t="e">
        <f t="shared" si="6"/>
        <v>#DIV/0!</v>
      </c>
      <c r="J65" s="17"/>
      <c r="K65" s="62"/>
      <c r="M65" s="131"/>
      <c r="N65" s="131"/>
      <c r="O65" s="131"/>
      <c r="P65" s="131"/>
      <c r="Q65" s="131"/>
      <c r="R65" s="131"/>
      <c r="S65" s="131"/>
    </row>
    <row r="66" spans="1:19" ht="19.9" customHeight="1">
      <c r="A66" s="34">
        <v>57</v>
      </c>
      <c r="B66" s="66"/>
      <c r="C66" s="67"/>
      <c r="D66" s="31">
        <f>SUM(Tableau4[[#This Row],[TBI et NBI Mensuel]]*12)</f>
        <v>0</v>
      </c>
      <c r="E66" s="32">
        <f>Tableau4[[#This Row],[NB Heures Mensuelles]]*12</f>
        <v>0</v>
      </c>
      <c r="F66" s="33" t="e">
        <f>Tableau4[[#This Row],[TBI-NBI Annuel]]/Tableau4[[#This Row],[Heures Annuelles]]*1820</f>
        <v>#DIV/0!</v>
      </c>
      <c r="G66" s="29">
        <f t="shared" si="0"/>
        <v>0</v>
      </c>
      <c r="H66" s="30" t="e">
        <f t="shared" si="5"/>
        <v>#DIV/0!</v>
      </c>
      <c r="I66" s="63" t="e">
        <f t="shared" si="6"/>
        <v>#DIV/0!</v>
      </c>
      <c r="J66" s="17"/>
      <c r="K66" s="62"/>
      <c r="M66" s="131"/>
      <c r="N66" s="131"/>
      <c r="O66" s="131"/>
      <c r="P66" s="131"/>
      <c r="Q66" s="131"/>
      <c r="R66" s="131"/>
      <c r="S66" s="131"/>
    </row>
    <row r="67" spans="1:11" ht="19.9" customHeight="1">
      <c r="A67" s="34">
        <v>58</v>
      </c>
      <c r="B67" s="66"/>
      <c r="C67" s="67"/>
      <c r="D67" s="31">
        <f>SUM(Tableau4[[#This Row],[TBI et NBI Mensuel]]*12)</f>
        <v>0</v>
      </c>
      <c r="E67" s="32">
        <f>Tableau4[[#This Row],[NB Heures Mensuelles]]*12</f>
        <v>0</v>
      </c>
      <c r="F67" s="33" t="e">
        <f>Tableau4[[#This Row],[TBI-NBI Annuel]]/Tableau4[[#This Row],[Heures Annuelles]]*1820</f>
        <v>#DIV/0!</v>
      </c>
      <c r="G67" s="29">
        <f t="shared" si="0"/>
        <v>0</v>
      </c>
      <c r="H67" s="30" t="e">
        <f t="shared" si="5"/>
        <v>#DIV/0!</v>
      </c>
      <c r="I67" s="63" t="e">
        <f t="shared" si="6"/>
        <v>#DIV/0!</v>
      </c>
      <c r="J67" s="17"/>
      <c r="K67" s="62"/>
    </row>
    <row r="68" spans="1:11" ht="19.9" customHeight="1">
      <c r="A68" s="34">
        <v>59</v>
      </c>
      <c r="B68" s="66"/>
      <c r="C68" s="67"/>
      <c r="D68" s="31">
        <f>SUM(Tableau4[[#This Row],[TBI et NBI Mensuel]]*12)</f>
        <v>0</v>
      </c>
      <c r="E68" s="32">
        <f>Tableau4[[#This Row],[NB Heures Mensuelles]]*12</f>
        <v>0</v>
      </c>
      <c r="F68" s="33" t="e">
        <f>Tableau4[[#This Row],[TBI-NBI Annuel]]/Tableau4[[#This Row],[Heures Annuelles]]*1820</f>
        <v>#DIV/0!</v>
      </c>
      <c r="G68" s="29">
        <f t="shared" si="0"/>
        <v>0</v>
      </c>
      <c r="H68" s="30" t="e">
        <f t="shared" si="5"/>
        <v>#DIV/0!</v>
      </c>
      <c r="I68" s="63" t="e">
        <f t="shared" si="6"/>
        <v>#DIV/0!</v>
      </c>
      <c r="J68" s="17"/>
      <c r="K68" s="62"/>
    </row>
    <row r="69" spans="1:11" ht="19.9" customHeight="1">
      <c r="A69" s="34">
        <v>60</v>
      </c>
      <c r="B69" s="66"/>
      <c r="C69" s="67"/>
      <c r="D69" s="31">
        <f>SUM(Tableau4[[#This Row],[TBI et NBI Mensuel]]*12)</f>
        <v>0</v>
      </c>
      <c r="E69" s="32">
        <f>Tableau4[[#This Row],[NB Heures Mensuelles]]*12</f>
        <v>0</v>
      </c>
      <c r="F69" s="33" t="e">
        <f>Tableau4[[#This Row],[TBI-NBI Annuel]]/Tableau4[[#This Row],[Heures Annuelles]]*1820</f>
        <v>#DIV/0!</v>
      </c>
      <c r="G69" s="29">
        <f t="shared" si="0"/>
        <v>0</v>
      </c>
      <c r="H69" s="30" t="e">
        <f t="shared" si="5"/>
        <v>#DIV/0!</v>
      </c>
      <c r="I69" s="63" t="e">
        <f t="shared" si="6"/>
        <v>#DIV/0!</v>
      </c>
      <c r="J69" s="17"/>
      <c r="K69" s="62"/>
    </row>
    <row r="70" spans="1:11" ht="19.9" customHeight="1">
      <c r="A70" s="34">
        <v>61</v>
      </c>
      <c r="B70" s="66"/>
      <c r="C70" s="67"/>
      <c r="D70" s="31">
        <f>SUM(Tableau4[[#This Row],[TBI et NBI Mensuel]]*12)</f>
        <v>0</v>
      </c>
      <c r="E70" s="32">
        <f>Tableau4[[#This Row],[NB Heures Mensuelles]]*12</f>
        <v>0</v>
      </c>
      <c r="F70" s="33" t="e">
        <f>Tableau4[[#This Row],[TBI-NBI Annuel]]/Tableau4[[#This Row],[Heures Annuelles]]*1820</f>
        <v>#DIV/0!</v>
      </c>
      <c r="G70" s="29">
        <f t="shared" si="0"/>
        <v>0</v>
      </c>
      <c r="H70" s="30" t="e">
        <f t="shared" si="5"/>
        <v>#DIV/0!</v>
      </c>
      <c r="I70" s="63" t="e">
        <f t="shared" si="6"/>
        <v>#DIV/0!</v>
      </c>
      <c r="J70" s="17"/>
      <c r="K70" s="62"/>
    </row>
    <row r="71" spans="1:19" ht="19.9" customHeight="1">
      <c r="A71" s="34">
        <v>62</v>
      </c>
      <c r="B71" s="66"/>
      <c r="C71" s="67"/>
      <c r="D71" s="31">
        <f>SUM(Tableau4[[#This Row],[TBI et NBI Mensuel]]*12)</f>
        <v>0</v>
      </c>
      <c r="E71" s="32">
        <f>Tableau4[[#This Row],[NB Heures Mensuelles]]*12</f>
        <v>0</v>
      </c>
      <c r="F71" s="33" t="e">
        <f>Tableau4[[#This Row],[TBI-NBI Annuel]]/Tableau4[[#This Row],[Heures Annuelles]]*1820</f>
        <v>#DIV/0!</v>
      </c>
      <c r="G71" s="29">
        <f t="shared" si="0"/>
        <v>0</v>
      </c>
      <c r="H71" s="30" t="e">
        <f t="shared" si="5"/>
        <v>#DIV/0!</v>
      </c>
      <c r="I71" s="63" t="e">
        <f t="shared" si="6"/>
        <v>#DIV/0!</v>
      </c>
      <c r="J71" s="17"/>
      <c r="K71" s="62"/>
      <c r="M71" s="94"/>
      <c r="N71" s="94"/>
      <c r="O71" s="94"/>
      <c r="P71" s="94"/>
      <c r="Q71" s="94"/>
      <c r="R71" s="94"/>
      <c r="S71" s="94"/>
    </row>
    <row r="72" spans="1:19" ht="19.9" customHeight="1">
      <c r="A72" s="34">
        <v>63</v>
      </c>
      <c r="B72" s="66"/>
      <c r="C72" s="67"/>
      <c r="D72" s="31">
        <f>SUM(Tableau4[[#This Row],[TBI et NBI Mensuel]]*12)</f>
        <v>0</v>
      </c>
      <c r="E72" s="32">
        <f>Tableau4[[#This Row],[NB Heures Mensuelles]]*12</f>
        <v>0</v>
      </c>
      <c r="F72" s="33" t="e">
        <f>Tableau4[[#This Row],[TBI-NBI Annuel]]/Tableau4[[#This Row],[Heures Annuelles]]*1820</f>
        <v>#DIV/0!</v>
      </c>
      <c r="G72" s="29">
        <f t="shared" si="0"/>
        <v>0</v>
      </c>
      <c r="H72" s="30" t="e">
        <f t="shared" si="5"/>
        <v>#DIV/0!</v>
      </c>
      <c r="I72" s="63" t="e">
        <f t="shared" si="6"/>
        <v>#DIV/0!</v>
      </c>
      <c r="J72" s="17"/>
      <c r="K72" s="62"/>
      <c r="M72" s="94"/>
      <c r="N72" s="94"/>
      <c r="O72" s="94"/>
      <c r="P72" s="94"/>
      <c r="Q72" s="94"/>
      <c r="R72" s="94"/>
      <c r="S72" s="94"/>
    </row>
    <row r="73" spans="1:19" ht="19.9" customHeight="1">
      <c r="A73" s="34">
        <v>64</v>
      </c>
      <c r="B73" s="66"/>
      <c r="C73" s="67"/>
      <c r="D73" s="31">
        <f>SUM(Tableau4[[#This Row],[TBI et NBI Mensuel]]*12)</f>
        <v>0</v>
      </c>
      <c r="E73" s="32">
        <f>Tableau4[[#This Row],[NB Heures Mensuelles]]*12</f>
        <v>0</v>
      </c>
      <c r="F73" s="33" t="e">
        <f>Tableau4[[#This Row],[TBI-NBI Annuel]]/Tableau4[[#This Row],[Heures Annuelles]]*1820</f>
        <v>#DIV/0!</v>
      </c>
      <c r="G73" s="29">
        <f t="shared" si="0"/>
        <v>0</v>
      </c>
      <c r="H73" s="30" t="e">
        <f t="shared" si="5"/>
        <v>#DIV/0!</v>
      </c>
      <c r="I73" s="63" t="e">
        <f t="shared" si="6"/>
        <v>#DIV/0!</v>
      </c>
      <c r="J73" s="17"/>
      <c r="K73" s="62"/>
      <c r="M73" s="94"/>
      <c r="N73" s="94"/>
      <c r="O73" s="94"/>
      <c r="P73" s="94"/>
      <c r="Q73" s="94"/>
      <c r="R73" s="94"/>
      <c r="S73" s="94"/>
    </row>
    <row r="74" spans="1:19" ht="19.9" customHeight="1">
      <c r="A74" s="34">
        <v>65</v>
      </c>
      <c r="B74" s="66"/>
      <c r="C74" s="67"/>
      <c r="D74" s="68">
        <f>SUM(Tableau4[[#This Row],[TBI et NBI Mensuel]]*12)</f>
        <v>0</v>
      </c>
      <c r="E74" s="69">
        <f>Tableau4[[#This Row],[NB Heures Mensuelles]]*12</f>
        <v>0</v>
      </c>
      <c r="F74" s="70" t="e">
        <f>Tableau4[[#This Row],[TBI-NBI Annuel]]/Tableau4[[#This Row],[Heures Annuelles]]*1820</f>
        <v>#DIV/0!</v>
      </c>
      <c r="G74" s="29">
        <f aca="true" t="shared" si="7" ref="G74:G137">(D74/12)*0.85%</f>
        <v>0</v>
      </c>
      <c r="H74" s="71" t="e">
        <f aca="true" t="shared" si="8" ref="H74:H105">IF(G74&lt;=O$12,G74,O$12)</f>
        <v>#DIV/0!</v>
      </c>
      <c r="I74" s="72" t="e">
        <f aca="true" t="shared" si="9" ref="I74:I105">G74-H74</f>
        <v>#DIV/0!</v>
      </c>
      <c r="J74" s="17"/>
      <c r="K74" s="62"/>
      <c r="M74" s="94"/>
      <c r="N74" s="94"/>
      <c r="O74" s="94"/>
      <c r="P74" s="94"/>
      <c r="Q74" s="94"/>
      <c r="R74" s="94"/>
      <c r="S74" s="94"/>
    </row>
    <row r="75" spans="1:19" ht="19.9" customHeight="1">
      <c r="A75" s="34">
        <v>66</v>
      </c>
      <c r="B75" s="66"/>
      <c r="C75" s="67"/>
      <c r="D75" s="68">
        <f>SUM(Tableau4[[#This Row],[TBI et NBI Mensuel]]*12)</f>
        <v>0</v>
      </c>
      <c r="E75" s="69">
        <f>Tableau4[[#This Row],[NB Heures Mensuelles]]*12</f>
        <v>0</v>
      </c>
      <c r="F75" s="70" t="e">
        <f>Tableau4[[#This Row],[TBI-NBI Annuel]]/Tableau4[[#This Row],[Heures Annuelles]]*1820</f>
        <v>#DIV/0!</v>
      </c>
      <c r="G75" s="29">
        <f t="shared" si="7"/>
        <v>0</v>
      </c>
      <c r="H75" s="71" t="e">
        <f t="shared" si="8"/>
        <v>#DIV/0!</v>
      </c>
      <c r="I75" s="72" t="e">
        <f t="shared" si="9"/>
        <v>#DIV/0!</v>
      </c>
      <c r="J75" s="17"/>
      <c r="K75" s="62"/>
      <c r="M75" s="94"/>
      <c r="N75" s="94"/>
      <c r="O75" s="94"/>
      <c r="P75" s="94"/>
      <c r="Q75" s="94"/>
      <c r="R75" s="94"/>
      <c r="S75" s="94"/>
    </row>
    <row r="76" spans="1:19" ht="19.9" customHeight="1">
      <c r="A76" s="34">
        <v>67</v>
      </c>
      <c r="B76" s="66"/>
      <c r="C76" s="67"/>
      <c r="D76" s="68">
        <f>SUM(Tableau4[[#This Row],[TBI et NBI Mensuel]]*12)</f>
        <v>0</v>
      </c>
      <c r="E76" s="69">
        <f>Tableau4[[#This Row],[NB Heures Mensuelles]]*12</f>
        <v>0</v>
      </c>
      <c r="F76" s="70" t="e">
        <f>Tableau4[[#This Row],[TBI-NBI Annuel]]/Tableau4[[#This Row],[Heures Annuelles]]*1820</f>
        <v>#DIV/0!</v>
      </c>
      <c r="G76" s="29">
        <f t="shared" si="7"/>
        <v>0</v>
      </c>
      <c r="H76" s="71" t="e">
        <f t="shared" si="8"/>
        <v>#DIV/0!</v>
      </c>
      <c r="I76" s="72" t="e">
        <f t="shared" si="9"/>
        <v>#DIV/0!</v>
      </c>
      <c r="J76" s="17"/>
      <c r="K76" s="62"/>
      <c r="M76" s="94"/>
      <c r="N76" s="94"/>
      <c r="O76" s="94"/>
      <c r="P76" s="94"/>
      <c r="Q76" s="94"/>
      <c r="R76" s="94"/>
      <c r="S76" s="94"/>
    </row>
    <row r="77" spans="1:19" ht="19.9" customHeight="1">
      <c r="A77" s="34">
        <v>68</v>
      </c>
      <c r="B77" s="66"/>
      <c r="C77" s="67"/>
      <c r="D77" s="68">
        <f>SUM(Tableau4[[#This Row],[TBI et NBI Mensuel]]*12)</f>
        <v>0</v>
      </c>
      <c r="E77" s="69">
        <f>Tableau4[[#This Row],[NB Heures Mensuelles]]*12</f>
        <v>0</v>
      </c>
      <c r="F77" s="70" t="e">
        <f>Tableau4[[#This Row],[TBI-NBI Annuel]]/Tableau4[[#This Row],[Heures Annuelles]]*1820</f>
        <v>#DIV/0!</v>
      </c>
      <c r="G77" s="29">
        <f t="shared" si="7"/>
        <v>0</v>
      </c>
      <c r="H77" s="71" t="e">
        <f t="shared" si="8"/>
        <v>#DIV/0!</v>
      </c>
      <c r="I77" s="72" t="e">
        <f t="shared" si="9"/>
        <v>#DIV/0!</v>
      </c>
      <c r="J77" s="17"/>
      <c r="K77" s="62"/>
      <c r="M77" s="94"/>
      <c r="N77" s="94"/>
      <c r="O77" s="94"/>
      <c r="P77" s="94"/>
      <c r="Q77" s="94"/>
      <c r="R77" s="94"/>
      <c r="S77" s="94"/>
    </row>
    <row r="78" spans="1:19" ht="19.9" customHeight="1">
      <c r="A78" s="34">
        <v>69</v>
      </c>
      <c r="B78" s="66"/>
      <c r="C78" s="67"/>
      <c r="D78" s="68">
        <f>SUM(Tableau4[[#This Row],[TBI et NBI Mensuel]]*12)</f>
        <v>0</v>
      </c>
      <c r="E78" s="69">
        <f>Tableau4[[#This Row],[NB Heures Mensuelles]]*12</f>
        <v>0</v>
      </c>
      <c r="F78" s="70" t="e">
        <f>Tableau4[[#This Row],[TBI-NBI Annuel]]/Tableau4[[#This Row],[Heures Annuelles]]*1820</f>
        <v>#DIV/0!</v>
      </c>
      <c r="G78" s="29">
        <f t="shared" si="7"/>
        <v>0</v>
      </c>
      <c r="H78" s="71" t="e">
        <f t="shared" si="8"/>
        <v>#DIV/0!</v>
      </c>
      <c r="I78" s="72" t="e">
        <f t="shared" si="9"/>
        <v>#DIV/0!</v>
      </c>
      <c r="J78" s="17"/>
      <c r="K78" s="62"/>
      <c r="M78" s="94"/>
      <c r="N78" s="94"/>
      <c r="O78" s="94"/>
      <c r="P78" s="94"/>
      <c r="Q78" s="94"/>
      <c r="R78" s="94"/>
      <c r="S78" s="94"/>
    </row>
    <row r="79" spans="1:19" ht="19.9" customHeight="1">
      <c r="A79" s="34">
        <v>70</v>
      </c>
      <c r="B79" s="66"/>
      <c r="C79" s="67"/>
      <c r="D79" s="68">
        <f>SUM(Tableau4[[#This Row],[TBI et NBI Mensuel]]*12)</f>
        <v>0</v>
      </c>
      <c r="E79" s="69">
        <f>Tableau4[[#This Row],[NB Heures Mensuelles]]*12</f>
        <v>0</v>
      </c>
      <c r="F79" s="70" t="e">
        <f>Tableau4[[#This Row],[TBI-NBI Annuel]]/Tableau4[[#This Row],[Heures Annuelles]]*1820</f>
        <v>#DIV/0!</v>
      </c>
      <c r="G79" s="29">
        <f t="shared" si="7"/>
        <v>0</v>
      </c>
      <c r="H79" s="71" t="e">
        <f t="shared" si="8"/>
        <v>#DIV/0!</v>
      </c>
      <c r="I79" s="72" t="e">
        <f t="shared" si="9"/>
        <v>#DIV/0!</v>
      </c>
      <c r="J79" s="17"/>
      <c r="K79" s="62"/>
      <c r="M79" s="94"/>
      <c r="N79" s="94"/>
      <c r="O79" s="94"/>
      <c r="P79" s="94"/>
      <c r="Q79" s="94"/>
      <c r="R79" s="94"/>
      <c r="S79" s="94"/>
    </row>
    <row r="80" spans="1:19" ht="19.9" customHeight="1">
      <c r="A80" s="34">
        <v>71</v>
      </c>
      <c r="B80" s="66"/>
      <c r="C80" s="67"/>
      <c r="D80" s="68">
        <f>SUM(Tableau4[[#This Row],[TBI et NBI Mensuel]]*12)</f>
        <v>0</v>
      </c>
      <c r="E80" s="69">
        <f>Tableau4[[#This Row],[NB Heures Mensuelles]]*12</f>
        <v>0</v>
      </c>
      <c r="F80" s="70" t="e">
        <f>Tableau4[[#This Row],[TBI-NBI Annuel]]/Tableau4[[#This Row],[Heures Annuelles]]*1820</f>
        <v>#DIV/0!</v>
      </c>
      <c r="G80" s="29">
        <f t="shared" si="7"/>
        <v>0</v>
      </c>
      <c r="H80" s="71" t="e">
        <f t="shared" si="8"/>
        <v>#DIV/0!</v>
      </c>
      <c r="I80" s="72" t="e">
        <f t="shared" si="9"/>
        <v>#DIV/0!</v>
      </c>
      <c r="J80" s="17"/>
      <c r="K80" s="62"/>
      <c r="M80" s="94"/>
      <c r="N80" s="94"/>
      <c r="O80" s="94"/>
      <c r="P80" s="94"/>
      <c r="Q80" s="94"/>
      <c r="R80" s="94"/>
      <c r="S80" s="94"/>
    </row>
    <row r="81" spans="1:19" ht="19.9" customHeight="1">
      <c r="A81" s="34">
        <v>72</v>
      </c>
      <c r="B81" s="66"/>
      <c r="C81" s="67"/>
      <c r="D81" s="68">
        <f>SUM(Tableau4[[#This Row],[TBI et NBI Mensuel]]*12)</f>
        <v>0</v>
      </c>
      <c r="E81" s="69">
        <f>Tableau4[[#This Row],[NB Heures Mensuelles]]*12</f>
        <v>0</v>
      </c>
      <c r="F81" s="70" t="e">
        <f>Tableau4[[#This Row],[TBI-NBI Annuel]]/Tableau4[[#This Row],[Heures Annuelles]]*1820</f>
        <v>#DIV/0!</v>
      </c>
      <c r="G81" s="29">
        <f t="shared" si="7"/>
        <v>0</v>
      </c>
      <c r="H81" s="71" t="e">
        <f t="shared" si="8"/>
        <v>#DIV/0!</v>
      </c>
      <c r="I81" s="72" t="e">
        <f t="shared" si="9"/>
        <v>#DIV/0!</v>
      </c>
      <c r="J81" s="17"/>
      <c r="K81" s="62"/>
      <c r="M81" s="94"/>
      <c r="N81" s="94"/>
      <c r="O81" s="94"/>
      <c r="P81" s="94"/>
      <c r="Q81" s="94"/>
      <c r="R81" s="94"/>
      <c r="S81" s="94"/>
    </row>
    <row r="82" spans="1:19" ht="19.9" customHeight="1">
      <c r="A82" s="34">
        <v>73</v>
      </c>
      <c r="B82" s="66"/>
      <c r="C82" s="67"/>
      <c r="D82" s="68">
        <f>SUM(Tableau4[[#This Row],[TBI et NBI Mensuel]]*12)</f>
        <v>0</v>
      </c>
      <c r="E82" s="69">
        <f>Tableau4[[#This Row],[NB Heures Mensuelles]]*12</f>
        <v>0</v>
      </c>
      <c r="F82" s="70" t="e">
        <f>Tableau4[[#This Row],[TBI-NBI Annuel]]/Tableau4[[#This Row],[Heures Annuelles]]*1820</f>
        <v>#DIV/0!</v>
      </c>
      <c r="G82" s="29">
        <f t="shared" si="7"/>
        <v>0</v>
      </c>
      <c r="H82" s="71" t="e">
        <f t="shared" si="8"/>
        <v>#DIV/0!</v>
      </c>
      <c r="I82" s="72" t="e">
        <f t="shared" si="9"/>
        <v>#DIV/0!</v>
      </c>
      <c r="J82" s="17"/>
      <c r="K82" s="62"/>
      <c r="M82" s="94"/>
      <c r="N82" s="94"/>
      <c r="O82" s="94"/>
      <c r="P82" s="94"/>
      <c r="Q82" s="94"/>
      <c r="R82" s="94"/>
      <c r="S82" s="94"/>
    </row>
    <row r="83" spans="1:19" ht="19.9" customHeight="1">
      <c r="A83" s="34">
        <v>74</v>
      </c>
      <c r="B83" s="66"/>
      <c r="C83" s="67"/>
      <c r="D83" s="68">
        <f>SUM(Tableau4[[#This Row],[TBI et NBI Mensuel]]*12)</f>
        <v>0</v>
      </c>
      <c r="E83" s="69">
        <f>Tableau4[[#This Row],[NB Heures Mensuelles]]*12</f>
        <v>0</v>
      </c>
      <c r="F83" s="70" t="e">
        <f>Tableau4[[#This Row],[TBI-NBI Annuel]]/Tableau4[[#This Row],[Heures Annuelles]]*1820</f>
        <v>#DIV/0!</v>
      </c>
      <c r="G83" s="29">
        <f t="shared" si="7"/>
        <v>0</v>
      </c>
      <c r="H83" s="71" t="e">
        <f t="shared" si="8"/>
        <v>#DIV/0!</v>
      </c>
      <c r="I83" s="72" t="e">
        <f t="shared" si="9"/>
        <v>#DIV/0!</v>
      </c>
      <c r="J83" s="17"/>
      <c r="K83" s="62"/>
      <c r="M83" s="94"/>
      <c r="N83" s="94"/>
      <c r="O83" s="94"/>
      <c r="P83" s="94"/>
      <c r="Q83" s="94"/>
      <c r="R83" s="94"/>
      <c r="S83" s="94"/>
    </row>
    <row r="84" spans="1:19" ht="19.9" customHeight="1">
      <c r="A84" s="34">
        <v>75</v>
      </c>
      <c r="B84" s="66"/>
      <c r="C84" s="67"/>
      <c r="D84" s="68">
        <f>SUM(Tableau4[[#This Row],[TBI et NBI Mensuel]]*12)</f>
        <v>0</v>
      </c>
      <c r="E84" s="69">
        <f>Tableau4[[#This Row],[NB Heures Mensuelles]]*12</f>
        <v>0</v>
      </c>
      <c r="F84" s="70" t="e">
        <f>Tableau4[[#This Row],[TBI-NBI Annuel]]/Tableau4[[#This Row],[Heures Annuelles]]*1820</f>
        <v>#DIV/0!</v>
      </c>
      <c r="G84" s="29">
        <f t="shared" si="7"/>
        <v>0</v>
      </c>
      <c r="H84" s="71" t="e">
        <f t="shared" si="8"/>
        <v>#DIV/0!</v>
      </c>
      <c r="I84" s="72" t="e">
        <f t="shared" si="9"/>
        <v>#DIV/0!</v>
      </c>
      <c r="J84" s="17"/>
      <c r="K84" s="62"/>
      <c r="M84" s="91"/>
      <c r="N84" s="91"/>
      <c r="O84" s="91"/>
      <c r="P84" s="91"/>
      <c r="Q84" s="91"/>
      <c r="R84" s="91"/>
      <c r="S84" s="91"/>
    </row>
    <row r="85" spans="1:19" ht="19.9" customHeight="1">
      <c r="A85" s="34">
        <v>76</v>
      </c>
      <c r="B85" s="66"/>
      <c r="C85" s="67"/>
      <c r="D85" s="68">
        <f>SUM(Tableau4[[#This Row],[TBI et NBI Mensuel]]*12)</f>
        <v>0</v>
      </c>
      <c r="E85" s="69">
        <f>Tableau4[[#This Row],[NB Heures Mensuelles]]*12</f>
        <v>0</v>
      </c>
      <c r="F85" s="70" t="e">
        <f>Tableau4[[#This Row],[TBI-NBI Annuel]]/Tableau4[[#This Row],[Heures Annuelles]]*1820</f>
        <v>#DIV/0!</v>
      </c>
      <c r="G85" s="29">
        <f t="shared" si="7"/>
        <v>0</v>
      </c>
      <c r="H85" s="71" t="e">
        <f t="shared" si="8"/>
        <v>#DIV/0!</v>
      </c>
      <c r="I85" s="72" t="e">
        <f t="shared" si="9"/>
        <v>#DIV/0!</v>
      </c>
      <c r="J85" s="17"/>
      <c r="K85" s="62"/>
      <c r="M85" s="91"/>
      <c r="N85" s="91"/>
      <c r="O85" s="91"/>
      <c r="P85" s="91"/>
      <c r="Q85" s="91"/>
      <c r="R85" s="91"/>
      <c r="S85" s="91"/>
    </row>
    <row r="86" spans="1:19" ht="19.9" customHeight="1">
      <c r="A86" s="34">
        <v>77</v>
      </c>
      <c r="B86" s="66"/>
      <c r="C86" s="67"/>
      <c r="D86" s="68">
        <f>SUM(Tableau4[[#This Row],[TBI et NBI Mensuel]]*12)</f>
        <v>0</v>
      </c>
      <c r="E86" s="69">
        <f>Tableau4[[#This Row],[NB Heures Mensuelles]]*12</f>
        <v>0</v>
      </c>
      <c r="F86" s="70" t="e">
        <f>Tableau4[[#This Row],[TBI-NBI Annuel]]/Tableau4[[#This Row],[Heures Annuelles]]*1820</f>
        <v>#DIV/0!</v>
      </c>
      <c r="G86" s="29">
        <f t="shared" si="7"/>
        <v>0</v>
      </c>
      <c r="H86" s="71" t="e">
        <f t="shared" si="8"/>
        <v>#DIV/0!</v>
      </c>
      <c r="I86" s="72" t="e">
        <f t="shared" si="9"/>
        <v>#DIV/0!</v>
      </c>
      <c r="J86" s="17"/>
      <c r="K86" s="62"/>
      <c r="M86" s="91"/>
      <c r="N86" s="91"/>
      <c r="O86" s="91"/>
      <c r="P86" s="91"/>
      <c r="Q86" s="91"/>
      <c r="R86" s="91"/>
      <c r="S86" s="91"/>
    </row>
    <row r="87" spans="1:19" ht="19.9" customHeight="1">
      <c r="A87" s="34">
        <v>78</v>
      </c>
      <c r="B87" s="66"/>
      <c r="C87" s="67"/>
      <c r="D87" s="68">
        <f>SUM(Tableau4[[#This Row],[TBI et NBI Mensuel]]*12)</f>
        <v>0</v>
      </c>
      <c r="E87" s="69">
        <f>Tableau4[[#This Row],[NB Heures Mensuelles]]*12</f>
        <v>0</v>
      </c>
      <c r="F87" s="70" t="e">
        <f>Tableau4[[#This Row],[TBI-NBI Annuel]]/Tableau4[[#This Row],[Heures Annuelles]]*1820</f>
        <v>#DIV/0!</v>
      </c>
      <c r="G87" s="29">
        <f t="shared" si="7"/>
        <v>0</v>
      </c>
      <c r="H87" s="71" t="e">
        <f t="shared" si="8"/>
        <v>#DIV/0!</v>
      </c>
      <c r="I87" s="72" t="e">
        <f t="shared" si="9"/>
        <v>#DIV/0!</v>
      </c>
      <c r="J87" s="17"/>
      <c r="K87" s="62"/>
      <c r="M87" s="91"/>
      <c r="N87" s="91"/>
      <c r="O87" s="91"/>
      <c r="P87" s="91"/>
      <c r="Q87" s="91"/>
      <c r="R87" s="91"/>
      <c r="S87" s="91"/>
    </row>
    <row r="88" spans="1:19" ht="19.9" customHeight="1">
      <c r="A88" s="34">
        <v>79</v>
      </c>
      <c r="B88" s="66"/>
      <c r="C88" s="67"/>
      <c r="D88" s="68">
        <f>SUM(Tableau4[[#This Row],[TBI et NBI Mensuel]]*12)</f>
        <v>0</v>
      </c>
      <c r="E88" s="69">
        <f>Tableau4[[#This Row],[NB Heures Mensuelles]]*12</f>
        <v>0</v>
      </c>
      <c r="F88" s="70" t="e">
        <f>Tableau4[[#This Row],[TBI-NBI Annuel]]/Tableau4[[#This Row],[Heures Annuelles]]*1820</f>
        <v>#DIV/0!</v>
      </c>
      <c r="G88" s="29">
        <f t="shared" si="7"/>
        <v>0</v>
      </c>
      <c r="H88" s="71" t="e">
        <f t="shared" si="8"/>
        <v>#DIV/0!</v>
      </c>
      <c r="I88" s="72" t="e">
        <f t="shared" si="9"/>
        <v>#DIV/0!</v>
      </c>
      <c r="J88" s="17"/>
      <c r="K88" s="62"/>
      <c r="M88" s="91"/>
      <c r="N88" s="91"/>
      <c r="O88" s="91"/>
      <c r="P88" s="91"/>
      <c r="Q88" s="91"/>
      <c r="R88" s="91"/>
      <c r="S88" s="91"/>
    </row>
    <row r="89" spans="1:19" ht="19.9" customHeight="1">
      <c r="A89" s="34">
        <v>80</v>
      </c>
      <c r="B89" s="66"/>
      <c r="C89" s="67"/>
      <c r="D89" s="68">
        <f>SUM(Tableau4[[#This Row],[TBI et NBI Mensuel]]*12)</f>
        <v>0</v>
      </c>
      <c r="E89" s="69">
        <f>Tableau4[[#This Row],[NB Heures Mensuelles]]*12</f>
        <v>0</v>
      </c>
      <c r="F89" s="70" t="e">
        <f>Tableau4[[#This Row],[TBI-NBI Annuel]]/Tableau4[[#This Row],[Heures Annuelles]]*1820</f>
        <v>#DIV/0!</v>
      </c>
      <c r="G89" s="29">
        <f t="shared" si="7"/>
        <v>0</v>
      </c>
      <c r="H89" s="71" t="e">
        <f t="shared" si="8"/>
        <v>#DIV/0!</v>
      </c>
      <c r="I89" s="72" t="e">
        <f t="shared" si="9"/>
        <v>#DIV/0!</v>
      </c>
      <c r="J89" s="17"/>
      <c r="K89" s="62"/>
      <c r="M89" s="91"/>
      <c r="N89" s="91"/>
      <c r="O89" s="91"/>
      <c r="P89" s="91"/>
      <c r="Q89" s="91"/>
      <c r="R89" s="91"/>
      <c r="S89" s="91"/>
    </row>
    <row r="90" spans="1:19" ht="19.9" customHeight="1">
      <c r="A90" s="34">
        <v>81</v>
      </c>
      <c r="B90" s="66"/>
      <c r="C90" s="67"/>
      <c r="D90" s="68">
        <f>SUM(Tableau4[[#This Row],[TBI et NBI Mensuel]]*12)</f>
        <v>0</v>
      </c>
      <c r="E90" s="69">
        <f>Tableau4[[#This Row],[NB Heures Mensuelles]]*12</f>
        <v>0</v>
      </c>
      <c r="F90" s="70" t="e">
        <f>Tableau4[[#This Row],[TBI-NBI Annuel]]/Tableau4[[#This Row],[Heures Annuelles]]*1820</f>
        <v>#DIV/0!</v>
      </c>
      <c r="G90" s="29">
        <f t="shared" si="7"/>
        <v>0</v>
      </c>
      <c r="H90" s="71" t="e">
        <f t="shared" si="8"/>
        <v>#DIV/0!</v>
      </c>
      <c r="I90" s="72" t="e">
        <f t="shared" si="9"/>
        <v>#DIV/0!</v>
      </c>
      <c r="J90" s="17"/>
      <c r="K90" s="62"/>
      <c r="M90" s="91"/>
      <c r="N90" s="91"/>
      <c r="O90" s="91"/>
      <c r="P90" s="91"/>
      <c r="Q90" s="91"/>
      <c r="R90" s="91"/>
      <c r="S90" s="91"/>
    </row>
    <row r="91" spans="1:19" ht="19.9" customHeight="1">
      <c r="A91" s="34">
        <v>82</v>
      </c>
      <c r="B91" s="66"/>
      <c r="C91" s="67"/>
      <c r="D91" s="68">
        <f>SUM(Tableau4[[#This Row],[TBI et NBI Mensuel]]*12)</f>
        <v>0</v>
      </c>
      <c r="E91" s="69">
        <f>Tableau4[[#This Row],[NB Heures Mensuelles]]*12</f>
        <v>0</v>
      </c>
      <c r="F91" s="70" t="e">
        <f>Tableau4[[#This Row],[TBI-NBI Annuel]]/Tableau4[[#This Row],[Heures Annuelles]]*1820</f>
        <v>#DIV/0!</v>
      </c>
      <c r="G91" s="29">
        <f t="shared" si="7"/>
        <v>0</v>
      </c>
      <c r="H91" s="71" t="e">
        <f t="shared" si="8"/>
        <v>#DIV/0!</v>
      </c>
      <c r="I91" s="72" t="e">
        <f t="shared" si="9"/>
        <v>#DIV/0!</v>
      </c>
      <c r="J91" s="17"/>
      <c r="K91" s="62"/>
      <c r="M91" s="91"/>
      <c r="N91" s="91"/>
      <c r="O91" s="91"/>
      <c r="P91" s="91"/>
      <c r="Q91" s="91"/>
      <c r="R91" s="91"/>
      <c r="S91" s="91"/>
    </row>
    <row r="92" spans="1:19" ht="19.9" customHeight="1">
      <c r="A92" s="34">
        <v>83</v>
      </c>
      <c r="B92" s="66"/>
      <c r="C92" s="67"/>
      <c r="D92" s="68">
        <f>SUM(Tableau4[[#This Row],[TBI et NBI Mensuel]]*12)</f>
        <v>0</v>
      </c>
      <c r="E92" s="69">
        <f>Tableau4[[#This Row],[NB Heures Mensuelles]]*12</f>
        <v>0</v>
      </c>
      <c r="F92" s="70" t="e">
        <f>Tableau4[[#This Row],[TBI-NBI Annuel]]/Tableau4[[#This Row],[Heures Annuelles]]*1820</f>
        <v>#DIV/0!</v>
      </c>
      <c r="G92" s="29">
        <f t="shared" si="7"/>
        <v>0</v>
      </c>
      <c r="H92" s="71" t="e">
        <f t="shared" si="8"/>
        <v>#DIV/0!</v>
      </c>
      <c r="I92" s="72" t="e">
        <f t="shared" si="9"/>
        <v>#DIV/0!</v>
      </c>
      <c r="J92" s="17"/>
      <c r="K92" s="62"/>
      <c r="M92" s="91"/>
      <c r="N92" s="91"/>
      <c r="O92" s="91"/>
      <c r="P92" s="91"/>
      <c r="Q92" s="91"/>
      <c r="R92" s="91"/>
      <c r="S92" s="91"/>
    </row>
    <row r="93" spans="1:19" ht="19.9" customHeight="1">
      <c r="A93" s="34">
        <v>84</v>
      </c>
      <c r="B93" s="66"/>
      <c r="C93" s="67"/>
      <c r="D93" s="68">
        <f>SUM(Tableau4[[#This Row],[TBI et NBI Mensuel]]*12)</f>
        <v>0</v>
      </c>
      <c r="E93" s="69">
        <f>Tableau4[[#This Row],[NB Heures Mensuelles]]*12</f>
        <v>0</v>
      </c>
      <c r="F93" s="70" t="e">
        <f>Tableau4[[#This Row],[TBI-NBI Annuel]]/Tableau4[[#This Row],[Heures Annuelles]]*1820</f>
        <v>#DIV/0!</v>
      </c>
      <c r="G93" s="29">
        <f t="shared" si="7"/>
        <v>0</v>
      </c>
      <c r="H93" s="71" t="e">
        <f t="shared" si="8"/>
        <v>#DIV/0!</v>
      </c>
      <c r="I93" s="72" t="e">
        <f t="shared" si="9"/>
        <v>#DIV/0!</v>
      </c>
      <c r="J93" s="17"/>
      <c r="K93" s="62"/>
      <c r="M93" s="91"/>
      <c r="N93" s="91"/>
      <c r="O93" s="91"/>
      <c r="P93" s="91"/>
      <c r="Q93" s="91"/>
      <c r="R93" s="91"/>
      <c r="S93" s="91"/>
    </row>
    <row r="94" spans="1:19" ht="19.9" customHeight="1">
      <c r="A94" s="34">
        <v>85</v>
      </c>
      <c r="B94" s="66"/>
      <c r="C94" s="67"/>
      <c r="D94" s="68">
        <f>SUM(Tableau4[[#This Row],[TBI et NBI Mensuel]]*12)</f>
        <v>0</v>
      </c>
      <c r="E94" s="69">
        <f>Tableau4[[#This Row],[NB Heures Mensuelles]]*12</f>
        <v>0</v>
      </c>
      <c r="F94" s="70" t="e">
        <f>Tableau4[[#This Row],[TBI-NBI Annuel]]/Tableau4[[#This Row],[Heures Annuelles]]*1820</f>
        <v>#DIV/0!</v>
      </c>
      <c r="G94" s="29">
        <f t="shared" si="7"/>
        <v>0</v>
      </c>
      <c r="H94" s="71" t="e">
        <f t="shared" si="8"/>
        <v>#DIV/0!</v>
      </c>
      <c r="I94" s="72" t="e">
        <f t="shared" si="9"/>
        <v>#DIV/0!</v>
      </c>
      <c r="J94" s="17"/>
      <c r="K94" s="62"/>
      <c r="M94" s="91"/>
      <c r="N94" s="91"/>
      <c r="O94" s="91"/>
      <c r="P94" s="91"/>
      <c r="Q94" s="91"/>
      <c r="R94" s="91"/>
      <c r="S94" s="91"/>
    </row>
    <row r="95" spans="1:19" ht="19.9" customHeight="1">
      <c r="A95" s="34">
        <v>86</v>
      </c>
      <c r="B95" s="66"/>
      <c r="C95" s="67"/>
      <c r="D95" s="68">
        <f>SUM(Tableau4[[#This Row],[TBI et NBI Mensuel]]*12)</f>
        <v>0</v>
      </c>
      <c r="E95" s="69">
        <f>Tableau4[[#This Row],[NB Heures Mensuelles]]*12</f>
        <v>0</v>
      </c>
      <c r="F95" s="70" t="e">
        <f>Tableau4[[#This Row],[TBI-NBI Annuel]]/Tableau4[[#This Row],[Heures Annuelles]]*1820</f>
        <v>#DIV/0!</v>
      </c>
      <c r="G95" s="29">
        <f t="shared" si="7"/>
        <v>0</v>
      </c>
      <c r="H95" s="71" t="e">
        <f t="shared" si="8"/>
        <v>#DIV/0!</v>
      </c>
      <c r="I95" s="72" t="e">
        <f t="shared" si="9"/>
        <v>#DIV/0!</v>
      </c>
      <c r="J95" s="17"/>
      <c r="K95" s="62"/>
      <c r="M95" s="91"/>
      <c r="N95" s="91"/>
      <c r="O95" s="91"/>
      <c r="P95" s="91"/>
      <c r="Q95" s="91"/>
      <c r="R95" s="91"/>
      <c r="S95" s="91"/>
    </row>
    <row r="96" spans="1:19" ht="19.9" customHeight="1">
      <c r="A96" s="34">
        <v>87</v>
      </c>
      <c r="B96" s="66"/>
      <c r="C96" s="67"/>
      <c r="D96" s="68">
        <f>SUM(Tableau4[[#This Row],[TBI et NBI Mensuel]]*12)</f>
        <v>0</v>
      </c>
      <c r="E96" s="69">
        <f>Tableau4[[#This Row],[NB Heures Mensuelles]]*12</f>
        <v>0</v>
      </c>
      <c r="F96" s="70" t="e">
        <f>Tableau4[[#This Row],[TBI-NBI Annuel]]/Tableau4[[#This Row],[Heures Annuelles]]*1820</f>
        <v>#DIV/0!</v>
      </c>
      <c r="G96" s="29">
        <f t="shared" si="7"/>
        <v>0</v>
      </c>
      <c r="H96" s="71" t="e">
        <f t="shared" si="8"/>
        <v>#DIV/0!</v>
      </c>
      <c r="I96" s="72" t="e">
        <f t="shared" si="9"/>
        <v>#DIV/0!</v>
      </c>
      <c r="J96" s="17"/>
      <c r="K96" s="62"/>
      <c r="M96" s="91"/>
      <c r="N96" s="91"/>
      <c r="O96" s="91"/>
      <c r="P96" s="91"/>
      <c r="Q96" s="91"/>
      <c r="R96" s="91"/>
      <c r="S96" s="91"/>
    </row>
    <row r="97" spans="1:19" ht="19.9" customHeight="1">
      <c r="A97" s="34">
        <v>88</v>
      </c>
      <c r="B97" s="66"/>
      <c r="C97" s="67"/>
      <c r="D97" s="68">
        <f>SUM(Tableau4[[#This Row],[TBI et NBI Mensuel]]*12)</f>
        <v>0</v>
      </c>
      <c r="E97" s="69">
        <f>Tableau4[[#This Row],[NB Heures Mensuelles]]*12</f>
        <v>0</v>
      </c>
      <c r="F97" s="70" t="e">
        <f>Tableau4[[#This Row],[TBI-NBI Annuel]]/Tableau4[[#This Row],[Heures Annuelles]]*1820</f>
        <v>#DIV/0!</v>
      </c>
      <c r="G97" s="29">
        <f t="shared" si="7"/>
        <v>0</v>
      </c>
      <c r="H97" s="71" t="e">
        <f t="shared" si="8"/>
        <v>#DIV/0!</v>
      </c>
      <c r="I97" s="72" t="e">
        <f t="shared" si="9"/>
        <v>#DIV/0!</v>
      </c>
      <c r="J97" s="17"/>
      <c r="K97" s="62"/>
      <c r="M97" s="91"/>
      <c r="N97" s="91"/>
      <c r="O97" s="91"/>
      <c r="P97" s="91"/>
      <c r="Q97" s="91"/>
      <c r="R97" s="91"/>
      <c r="S97" s="91"/>
    </row>
    <row r="98" spans="1:19" ht="19.9" customHeight="1">
      <c r="A98" s="34">
        <v>89</v>
      </c>
      <c r="B98" s="66"/>
      <c r="C98" s="67"/>
      <c r="D98" s="68">
        <f>SUM(Tableau4[[#This Row],[TBI et NBI Mensuel]]*12)</f>
        <v>0</v>
      </c>
      <c r="E98" s="69">
        <f>Tableau4[[#This Row],[NB Heures Mensuelles]]*12</f>
        <v>0</v>
      </c>
      <c r="F98" s="70" t="e">
        <f>Tableau4[[#This Row],[TBI-NBI Annuel]]/Tableau4[[#This Row],[Heures Annuelles]]*1820</f>
        <v>#DIV/0!</v>
      </c>
      <c r="G98" s="29">
        <f t="shared" si="7"/>
        <v>0</v>
      </c>
      <c r="H98" s="71" t="e">
        <f t="shared" si="8"/>
        <v>#DIV/0!</v>
      </c>
      <c r="I98" s="72" t="e">
        <f t="shared" si="9"/>
        <v>#DIV/0!</v>
      </c>
      <c r="J98" s="17"/>
      <c r="K98" s="62"/>
      <c r="M98" s="91"/>
      <c r="N98" s="91"/>
      <c r="O98" s="91"/>
      <c r="P98" s="91"/>
      <c r="Q98" s="91"/>
      <c r="R98" s="91"/>
      <c r="S98" s="91"/>
    </row>
    <row r="99" spans="1:19" ht="19.9" customHeight="1">
      <c r="A99" s="34">
        <v>90</v>
      </c>
      <c r="B99" s="66"/>
      <c r="C99" s="67"/>
      <c r="D99" s="68">
        <f>SUM(Tableau4[[#This Row],[TBI et NBI Mensuel]]*12)</f>
        <v>0</v>
      </c>
      <c r="E99" s="69">
        <f>Tableau4[[#This Row],[NB Heures Mensuelles]]*12</f>
        <v>0</v>
      </c>
      <c r="F99" s="70" t="e">
        <f>Tableau4[[#This Row],[TBI-NBI Annuel]]/Tableau4[[#This Row],[Heures Annuelles]]*1820</f>
        <v>#DIV/0!</v>
      </c>
      <c r="G99" s="29">
        <f t="shared" si="7"/>
        <v>0</v>
      </c>
      <c r="H99" s="71" t="e">
        <f t="shared" si="8"/>
        <v>#DIV/0!</v>
      </c>
      <c r="I99" s="72" t="e">
        <f t="shared" si="9"/>
        <v>#DIV/0!</v>
      </c>
      <c r="J99" s="17"/>
      <c r="K99" s="62"/>
      <c r="M99" s="91"/>
      <c r="N99" s="91"/>
      <c r="O99" s="91"/>
      <c r="P99" s="91"/>
      <c r="Q99" s="91"/>
      <c r="R99" s="91"/>
      <c r="S99" s="91"/>
    </row>
    <row r="100" spans="1:19" ht="19.9" customHeight="1">
      <c r="A100" s="34">
        <v>91</v>
      </c>
      <c r="B100" s="66"/>
      <c r="C100" s="67"/>
      <c r="D100" s="68">
        <f>SUM(Tableau4[[#This Row],[TBI et NBI Mensuel]]*12)</f>
        <v>0</v>
      </c>
      <c r="E100" s="69">
        <f>Tableau4[[#This Row],[NB Heures Mensuelles]]*12</f>
        <v>0</v>
      </c>
      <c r="F100" s="70" t="e">
        <f>Tableau4[[#This Row],[TBI-NBI Annuel]]/Tableau4[[#This Row],[Heures Annuelles]]*1820</f>
        <v>#DIV/0!</v>
      </c>
      <c r="G100" s="29">
        <f t="shared" si="7"/>
        <v>0</v>
      </c>
      <c r="H100" s="71" t="e">
        <f t="shared" si="8"/>
        <v>#DIV/0!</v>
      </c>
      <c r="I100" s="72" t="e">
        <f t="shared" si="9"/>
        <v>#DIV/0!</v>
      </c>
      <c r="J100" s="17"/>
      <c r="K100" s="62"/>
      <c r="M100" s="91"/>
      <c r="N100" s="91"/>
      <c r="O100" s="91"/>
      <c r="P100" s="91"/>
      <c r="Q100" s="91"/>
      <c r="R100" s="91"/>
      <c r="S100" s="91"/>
    </row>
    <row r="101" spans="1:19" ht="19.9" customHeight="1">
      <c r="A101" s="34">
        <v>92</v>
      </c>
      <c r="B101" s="66"/>
      <c r="C101" s="67"/>
      <c r="D101" s="68">
        <f>SUM(Tableau4[[#This Row],[TBI et NBI Mensuel]]*12)</f>
        <v>0</v>
      </c>
      <c r="E101" s="69">
        <f>Tableau4[[#This Row],[NB Heures Mensuelles]]*12</f>
        <v>0</v>
      </c>
      <c r="F101" s="70" t="e">
        <f>Tableau4[[#This Row],[TBI-NBI Annuel]]/Tableau4[[#This Row],[Heures Annuelles]]*1820</f>
        <v>#DIV/0!</v>
      </c>
      <c r="G101" s="29">
        <f t="shared" si="7"/>
        <v>0</v>
      </c>
      <c r="H101" s="71" t="e">
        <f t="shared" si="8"/>
        <v>#DIV/0!</v>
      </c>
      <c r="I101" s="72" t="e">
        <f t="shared" si="9"/>
        <v>#DIV/0!</v>
      </c>
      <c r="J101" s="17"/>
      <c r="K101" s="62"/>
      <c r="M101" s="91"/>
      <c r="N101" s="91"/>
      <c r="O101" s="91"/>
      <c r="P101" s="91"/>
      <c r="Q101" s="91"/>
      <c r="R101" s="91"/>
      <c r="S101" s="91"/>
    </row>
    <row r="102" spans="1:19" ht="19.9" customHeight="1">
      <c r="A102" s="34">
        <v>93</v>
      </c>
      <c r="B102" s="66"/>
      <c r="C102" s="67"/>
      <c r="D102" s="68">
        <f>SUM(Tableau4[[#This Row],[TBI et NBI Mensuel]]*12)</f>
        <v>0</v>
      </c>
      <c r="E102" s="69">
        <f>Tableau4[[#This Row],[NB Heures Mensuelles]]*12</f>
        <v>0</v>
      </c>
      <c r="F102" s="70" t="e">
        <f>Tableau4[[#This Row],[TBI-NBI Annuel]]/Tableau4[[#This Row],[Heures Annuelles]]*1820</f>
        <v>#DIV/0!</v>
      </c>
      <c r="G102" s="29">
        <f t="shared" si="7"/>
        <v>0</v>
      </c>
      <c r="H102" s="71" t="e">
        <f t="shared" si="8"/>
        <v>#DIV/0!</v>
      </c>
      <c r="I102" s="72" t="e">
        <f t="shared" si="9"/>
        <v>#DIV/0!</v>
      </c>
      <c r="J102" s="17"/>
      <c r="K102" s="62"/>
      <c r="M102" s="91"/>
      <c r="N102" s="91"/>
      <c r="O102" s="91"/>
      <c r="P102" s="91"/>
      <c r="Q102" s="91"/>
      <c r="R102" s="91"/>
      <c r="S102" s="91"/>
    </row>
    <row r="103" spans="1:19" ht="19.9" customHeight="1">
      <c r="A103" s="34">
        <v>94</v>
      </c>
      <c r="B103" s="66"/>
      <c r="C103" s="67"/>
      <c r="D103" s="68">
        <f>SUM(Tableau4[[#This Row],[TBI et NBI Mensuel]]*12)</f>
        <v>0</v>
      </c>
      <c r="E103" s="69">
        <f>Tableau4[[#This Row],[NB Heures Mensuelles]]*12</f>
        <v>0</v>
      </c>
      <c r="F103" s="70" t="e">
        <f>Tableau4[[#This Row],[TBI-NBI Annuel]]/Tableau4[[#This Row],[Heures Annuelles]]*1820</f>
        <v>#DIV/0!</v>
      </c>
      <c r="G103" s="29">
        <f t="shared" si="7"/>
        <v>0</v>
      </c>
      <c r="H103" s="71" t="e">
        <f t="shared" si="8"/>
        <v>#DIV/0!</v>
      </c>
      <c r="I103" s="72" t="e">
        <f t="shared" si="9"/>
        <v>#DIV/0!</v>
      </c>
      <c r="J103" s="17"/>
      <c r="K103" s="62"/>
      <c r="M103" s="91"/>
      <c r="N103" s="91"/>
      <c r="O103" s="91"/>
      <c r="P103" s="91"/>
      <c r="Q103" s="91"/>
      <c r="R103" s="91"/>
      <c r="S103" s="91"/>
    </row>
    <row r="104" spans="1:19" ht="19.9" customHeight="1">
      <c r="A104" s="34">
        <v>95</v>
      </c>
      <c r="B104" s="66"/>
      <c r="C104" s="67"/>
      <c r="D104" s="68">
        <f>SUM(Tableau4[[#This Row],[TBI et NBI Mensuel]]*12)</f>
        <v>0</v>
      </c>
      <c r="E104" s="69">
        <f>Tableau4[[#This Row],[NB Heures Mensuelles]]*12</f>
        <v>0</v>
      </c>
      <c r="F104" s="70" t="e">
        <f>Tableau4[[#This Row],[TBI-NBI Annuel]]/Tableau4[[#This Row],[Heures Annuelles]]*1820</f>
        <v>#DIV/0!</v>
      </c>
      <c r="G104" s="29">
        <f t="shared" si="7"/>
        <v>0</v>
      </c>
      <c r="H104" s="71" t="e">
        <f t="shared" si="8"/>
        <v>#DIV/0!</v>
      </c>
      <c r="I104" s="72" t="e">
        <f t="shared" si="9"/>
        <v>#DIV/0!</v>
      </c>
      <c r="J104" s="17"/>
      <c r="K104" s="62"/>
      <c r="M104" s="91"/>
      <c r="N104" s="91"/>
      <c r="O104" s="91"/>
      <c r="P104" s="91"/>
      <c r="Q104" s="91"/>
      <c r="R104" s="91"/>
      <c r="S104" s="91"/>
    </row>
    <row r="105" spans="1:19" ht="19.9" customHeight="1">
      <c r="A105" s="34">
        <v>96</v>
      </c>
      <c r="B105" s="66"/>
      <c r="C105" s="67"/>
      <c r="D105" s="68">
        <f>SUM(Tableau4[[#This Row],[TBI et NBI Mensuel]]*12)</f>
        <v>0</v>
      </c>
      <c r="E105" s="69">
        <f>Tableau4[[#This Row],[NB Heures Mensuelles]]*12</f>
        <v>0</v>
      </c>
      <c r="F105" s="70" t="e">
        <f>Tableau4[[#This Row],[TBI-NBI Annuel]]/Tableau4[[#This Row],[Heures Annuelles]]*1820</f>
        <v>#DIV/0!</v>
      </c>
      <c r="G105" s="29">
        <f t="shared" si="7"/>
        <v>0</v>
      </c>
      <c r="H105" s="71" t="e">
        <f t="shared" si="8"/>
        <v>#DIV/0!</v>
      </c>
      <c r="I105" s="72" t="e">
        <f t="shared" si="9"/>
        <v>#DIV/0!</v>
      </c>
      <c r="J105" s="17"/>
      <c r="K105" s="62"/>
      <c r="M105" s="91"/>
      <c r="N105" s="91"/>
      <c r="O105" s="91"/>
      <c r="P105" s="91"/>
      <c r="Q105" s="91"/>
      <c r="R105" s="91"/>
      <c r="S105" s="91"/>
    </row>
    <row r="106" spans="1:19" ht="19.9" customHeight="1">
      <c r="A106" s="34">
        <v>97</v>
      </c>
      <c r="B106" s="66"/>
      <c r="C106" s="67"/>
      <c r="D106" s="68">
        <f>SUM(Tableau4[[#This Row],[TBI et NBI Mensuel]]*12)</f>
        <v>0</v>
      </c>
      <c r="E106" s="69">
        <f>Tableau4[[#This Row],[NB Heures Mensuelles]]*12</f>
        <v>0</v>
      </c>
      <c r="F106" s="70" t="e">
        <f>Tableau4[[#This Row],[TBI-NBI Annuel]]/Tableau4[[#This Row],[Heures Annuelles]]*1820</f>
        <v>#DIV/0!</v>
      </c>
      <c r="G106" s="29">
        <f t="shared" si="7"/>
        <v>0</v>
      </c>
      <c r="H106" s="71" t="e">
        <f aca="true" t="shared" si="10" ref="H106:H133">IF(G106&lt;=O$12,G106,O$12)</f>
        <v>#DIV/0!</v>
      </c>
      <c r="I106" s="72" t="e">
        <f aca="true" t="shared" si="11" ref="I106:I133">G106-H106</f>
        <v>#DIV/0!</v>
      </c>
      <c r="J106" s="17"/>
      <c r="K106" s="62"/>
      <c r="M106" s="91"/>
      <c r="N106" s="91"/>
      <c r="O106" s="91"/>
      <c r="P106" s="91"/>
      <c r="Q106" s="91"/>
      <c r="R106" s="91"/>
      <c r="S106" s="91"/>
    </row>
    <row r="107" spans="1:19" ht="19.9" customHeight="1">
      <c r="A107" s="34">
        <v>98</v>
      </c>
      <c r="B107" s="66"/>
      <c r="C107" s="67"/>
      <c r="D107" s="68">
        <f>SUM(Tableau4[[#This Row],[TBI et NBI Mensuel]]*12)</f>
        <v>0</v>
      </c>
      <c r="E107" s="69">
        <f>Tableau4[[#This Row],[NB Heures Mensuelles]]*12</f>
        <v>0</v>
      </c>
      <c r="F107" s="70" t="e">
        <f>Tableau4[[#This Row],[TBI-NBI Annuel]]/Tableau4[[#This Row],[Heures Annuelles]]*1820</f>
        <v>#DIV/0!</v>
      </c>
      <c r="G107" s="29">
        <f t="shared" si="7"/>
        <v>0</v>
      </c>
      <c r="H107" s="71" t="e">
        <f t="shared" si="10"/>
        <v>#DIV/0!</v>
      </c>
      <c r="I107" s="72" t="e">
        <f t="shared" si="11"/>
        <v>#DIV/0!</v>
      </c>
      <c r="J107" s="17"/>
      <c r="K107" s="62"/>
      <c r="M107" s="91"/>
      <c r="N107" s="91"/>
      <c r="O107" s="91"/>
      <c r="P107" s="91"/>
      <c r="Q107" s="91"/>
      <c r="R107" s="91"/>
      <c r="S107" s="91"/>
    </row>
    <row r="108" spans="1:19" ht="19.9" customHeight="1">
      <c r="A108" s="34">
        <v>99</v>
      </c>
      <c r="B108" s="66"/>
      <c r="C108" s="67"/>
      <c r="D108" s="68">
        <f>SUM(Tableau4[[#This Row],[TBI et NBI Mensuel]]*12)</f>
        <v>0</v>
      </c>
      <c r="E108" s="69">
        <f>Tableau4[[#This Row],[NB Heures Mensuelles]]*12</f>
        <v>0</v>
      </c>
      <c r="F108" s="70" t="e">
        <f>Tableau4[[#This Row],[TBI-NBI Annuel]]/Tableau4[[#This Row],[Heures Annuelles]]*1820</f>
        <v>#DIV/0!</v>
      </c>
      <c r="G108" s="29">
        <f t="shared" si="7"/>
        <v>0</v>
      </c>
      <c r="H108" s="71" t="e">
        <f t="shared" si="10"/>
        <v>#DIV/0!</v>
      </c>
      <c r="I108" s="72" t="e">
        <f t="shared" si="11"/>
        <v>#DIV/0!</v>
      </c>
      <c r="J108" s="17"/>
      <c r="K108" s="62"/>
      <c r="M108" s="91"/>
      <c r="N108" s="91"/>
      <c r="O108" s="91"/>
      <c r="P108" s="91"/>
      <c r="Q108" s="91"/>
      <c r="R108" s="91"/>
      <c r="S108" s="91"/>
    </row>
    <row r="109" spans="1:19" ht="19.9" customHeight="1">
      <c r="A109" s="34">
        <v>100</v>
      </c>
      <c r="B109" s="66"/>
      <c r="C109" s="67"/>
      <c r="D109" s="68">
        <f>SUM(Tableau4[[#This Row],[TBI et NBI Mensuel]]*12)</f>
        <v>0</v>
      </c>
      <c r="E109" s="69">
        <f>Tableau4[[#This Row],[NB Heures Mensuelles]]*12</f>
        <v>0</v>
      </c>
      <c r="F109" s="70" t="e">
        <f>Tableau4[[#This Row],[TBI-NBI Annuel]]/Tableau4[[#This Row],[Heures Annuelles]]*1820</f>
        <v>#DIV/0!</v>
      </c>
      <c r="G109" s="29">
        <f t="shared" si="7"/>
        <v>0</v>
      </c>
      <c r="H109" s="71" t="e">
        <f t="shared" si="10"/>
        <v>#DIV/0!</v>
      </c>
      <c r="I109" s="72" t="e">
        <f t="shared" si="11"/>
        <v>#DIV/0!</v>
      </c>
      <c r="J109" s="17"/>
      <c r="K109" s="62"/>
      <c r="M109" s="91"/>
      <c r="N109" s="91"/>
      <c r="O109" s="91"/>
      <c r="P109" s="91"/>
      <c r="Q109" s="91"/>
      <c r="R109" s="91"/>
      <c r="S109" s="91"/>
    </row>
    <row r="110" spans="1:19" ht="19.9" customHeight="1">
      <c r="A110" s="34">
        <v>101</v>
      </c>
      <c r="B110" s="66"/>
      <c r="C110" s="67"/>
      <c r="D110" s="68">
        <f>SUM(Tableau4[[#This Row],[TBI et NBI Mensuel]]*12)</f>
        <v>0</v>
      </c>
      <c r="E110" s="69">
        <f>Tableau4[[#This Row],[NB Heures Mensuelles]]*12</f>
        <v>0</v>
      </c>
      <c r="F110" s="70" t="e">
        <f>Tableau4[[#This Row],[TBI-NBI Annuel]]/Tableau4[[#This Row],[Heures Annuelles]]*1820</f>
        <v>#DIV/0!</v>
      </c>
      <c r="G110" s="29">
        <f t="shared" si="7"/>
        <v>0</v>
      </c>
      <c r="H110" s="71" t="e">
        <f t="shared" si="10"/>
        <v>#DIV/0!</v>
      </c>
      <c r="I110" s="72" t="e">
        <f t="shared" si="11"/>
        <v>#DIV/0!</v>
      </c>
      <c r="J110" s="17"/>
      <c r="K110" s="62"/>
      <c r="M110" s="91"/>
      <c r="N110" s="91"/>
      <c r="O110" s="91"/>
      <c r="P110" s="91"/>
      <c r="Q110" s="91"/>
      <c r="R110" s="91"/>
      <c r="S110" s="91"/>
    </row>
    <row r="111" spans="1:19" ht="19.9" customHeight="1">
      <c r="A111" s="34">
        <v>102</v>
      </c>
      <c r="B111" s="66"/>
      <c r="C111" s="67"/>
      <c r="D111" s="68">
        <f>SUM(Tableau4[[#This Row],[TBI et NBI Mensuel]]*12)</f>
        <v>0</v>
      </c>
      <c r="E111" s="69">
        <f>Tableau4[[#This Row],[NB Heures Mensuelles]]*12</f>
        <v>0</v>
      </c>
      <c r="F111" s="70" t="e">
        <f>Tableau4[[#This Row],[TBI-NBI Annuel]]/Tableau4[[#This Row],[Heures Annuelles]]*1820</f>
        <v>#DIV/0!</v>
      </c>
      <c r="G111" s="29">
        <f t="shared" si="7"/>
        <v>0</v>
      </c>
      <c r="H111" s="71" t="e">
        <f t="shared" si="10"/>
        <v>#DIV/0!</v>
      </c>
      <c r="I111" s="72" t="e">
        <f t="shared" si="11"/>
        <v>#DIV/0!</v>
      </c>
      <c r="J111" s="17"/>
      <c r="K111" s="62"/>
      <c r="M111" s="91"/>
      <c r="N111" s="91"/>
      <c r="O111" s="91"/>
      <c r="P111" s="91"/>
      <c r="Q111" s="91"/>
      <c r="R111" s="91"/>
      <c r="S111" s="91"/>
    </row>
    <row r="112" spans="1:19" ht="19.9" customHeight="1">
      <c r="A112" s="34">
        <v>103</v>
      </c>
      <c r="B112" s="66"/>
      <c r="C112" s="67"/>
      <c r="D112" s="68">
        <f>SUM(Tableau4[[#This Row],[TBI et NBI Mensuel]]*12)</f>
        <v>0</v>
      </c>
      <c r="E112" s="69">
        <f>Tableau4[[#This Row],[NB Heures Mensuelles]]*12</f>
        <v>0</v>
      </c>
      <c r="F112" s="70" t="e">
        <f>Tableau4[[#This Row],[TBI-NBI Annuel]]/Tableau4[[#This Row],[Heures Annuelles]]*1820</f>
        <v>#DIV/0!</v>
      </c>
      <c r="G112" s="29">
        <f t="shared" si="7"/>
        <v>0</v>
      </c>
      <c r="H112" s="71" t="e">
        <f t="shared" si="10"/>
        <v>#DIV/0!</v>
      </c>
      <c r="I112" s="72" t="e">
        <f t="shared" si="11"/>
        <v>#DIV/0!</v>
      </c>
      <c r="J112" s="17"/>
      <c r="K112" s="62"/>
      <c r="M112" s="91"/>
      <c r="N112" s="91"/>
      <c r="O112" s="91"/>
      <c r="P112" s="91"/>
      <c r="Q112" s="91"/>
      <c r="R112" s="91"/>
      <c r="S112" s="91"/>
    </row>
    <row r="113" spans="1:19" ht="19.9" customHeight="1">
      <c r="A113" s="34">
        <v>104</v>
      </c>
      <c r="B113" s="66"/>
      <c r="C113" s="67"/>
      <c r="D113" s="68">
        <f>SUM(Tableau4[[#This Row],[TBI et NBI Mensuel]]*12)</f>
        <v>0</v>
      </c>
      <c r="E113" s="69">
        <f>Tableau4[[#This Row],[NB Heures Mensuelles]]*12</f>
        <v>0</v>
      </c>
      <c r="F113" s="70" t="e">
        <f>Tableau4[[#This Row],[TBI-NBI Annuel]]/Tableau4[[#This Row],[Heures Annuelles]]*1820</f>
        <v>#DIV/0!</v>
      </c>
      <c r="G113" s="29">
        <f t="shared" si="7"/>
        <v>0</v>
      </c>
      <c r="H113" s="71" t="e">
        <f t="shared" si="10"/>
        <v>#DIV/0!</v>
      </c>
      <c r="I113" s="72" t="e">
        <f t="shared" si="11"/>
        <v>#DIV/0!</v>
      </c>
      <c r="J113" s="17"/>
      <c r="K113" s="62"/>
      <c r="M113" s="91"/>
      <c r="N113" s="91"/>
      <c r="O113" s="91"/>
      <c r="P113" s="91"/>
      <c r="Q113" s="91"/>
      <c r="R113" s="91"/>
      <c r="S113" s="91"/>
    </row>
    <row r="114" spans="1:19" ht="19.9" customHeight="1">
      <c r="A114" s="34">
        <v>105</v>
      </c>
      <c r="B114" s="66"/>
      <c r="C114" s="67"/>
      <c r="D114" s="68">
        <f>SUM(Tableau4[[#This Row],[TBI et NBI Mensuel]]*12)</f>
        <v>0</v>
      </c>
      <c r="E114" s="69">
        <f>Tableau4[[#This Row],[NB Heures Mensuelles]]*12</f>
        <v>0</v>
      </c>
      <c r="F114" s="70" t="e">
        <f>Tableau4[[#This Row],[TBI-NBI Annuel]]/Tableau4[[#This Row],[Heures Annuelles]]*1820</f>
        <v>#DIV/0!</v>
      </c>
      <c r="G114" s="29">
        <f t="shared" si="7"/>
        <v>0</v>
      </c>
      <c r="H114" s="71" t="e">
        <f t="shared" si="10"/>
        <v>#DIV/0!</v>
      </c>
      <c r="I114" s="72" t="e">
        <f t="shared" si="11"/>
        <v>#DIV/0!</v>
      </c>
      <c r="J114" s="17"/>
      <c r="K114" s="62"/>
      <c r="M114" s="91"/>
      <c r="N114" s="91"/>
      <c r="O114" s="91"/>
      <c r="P114" s="91"/>
      <c r="Q114" s="91"/>
      <c r="R114" s="91"/>
      <c r="S114" s="91"/>
    </row>
    <row r="115" spans="1:19" ht="19.9" customHeight="1">
      <c r="A115" s="34">
        <v>106</v>
      </c>
      <c r="B115" s="66"/>
      <c r="C115" s="67"/>
      <c r="D115" s="68">
        <f>SUM(Tableau4[[#This Row],[TBI et NBI Mensuel]]*12)</f>
        <v>0</v>
      </c>
      <c r="E115" s="69">
        <f>Tableau4[[#This Row],[NB Heures Mensuelles]]*12</f>
        <v>0</v>
      </c>
      <c r="F115" s="70" t="e">
        <f>Tableau4[[#This Row],[TBI-NBI Annuel]]/Tableau4[[#This Row],[Heures Annuelles]]*1820</f>
        <v>#DIV/0!</v>
      </c>
      <c r="G115" s="29">
        <f t="shared" si="7"/>
        <v>0</v>
      </c>
      <c r="H115" s="71" t="e">
        <f t="shared" si="10"/>
        <v>#DIV/0!</v>
      </c>
      <c r="I115" s="72" t="e">
        <f t="shared" si="11"/>
        <v>#DIV/0!</v>
      </c>
      <c r="J115" s="17"/>
      <c r="K115" s="62"/>
      <c r="M115" s="91"/>
      <c r="N115" s="91"/>
      <c r="O115" s="91"/>
      <c r="P115" s="91"/>
      <c r="Q115" s="91"/>
      <c r="R115" s="91"/>
      <c r="S115" s="91"/>
    </row>
    <row r="116" spans="1:19" ht="19.9" customHeight="1">
      <c r="A116" s="34">
        <v>107</v>
      </c>
      <c r="B116" s="66"/>
      <c r="C116" s="67"/>
      <c r="D116" s="68">
        <f>SUM(Tableau4[[#This Row],[TBI et NBI Mensuel]]*12)</f>
        <v>0</v>
      </c>
      <c r="E116" s="69">
        <f>Tableau4[[#This Row],[NB Heures Mensuelles]]*12</f>
        <v>0</v>
      </c>
      <c r="F116" s="70" t="e">
        <f>Tableau4[[#This Row],[TBI-NBI Annuel]]/Tableau4[[#This Row],[Heures Annuelles]]*1820</f>
        <v>#DIV/0!</v>
      </c>
      <c r="G116" s="29">
        <f t="shared" si="7"/>
        <v>0</v>
      </c>
      <c r="H116" s="71" t="e">
        <f t="shared" si="10"/>
        <v>#DIV/0!</v>
      </c>
      <c r="I116" s="72" t="e">
        <f t="shared" si="11"/>
        <v>#DIV/0!</v>
      </c>
      <c r="J116" s="17"/>
      <c r="K116" s="62"/>
      <c r="M116" s="91"/>
      <c r="N116" s="91"/>
      <c r="O116" s="91"/>
      <c r="P116" s="91"/>
      <c r="Q116" s="91"/>
      <c r="R116" s="91"/>
      <c r="S116" s="91"/>
    </row>
    <row r="117" spans="1:19" ht="19.9" customHeight="1">
      <c r="A117" s="34">
        <v>108</v>
      </c>
      <c r="B117" s="66"/>
      <c r="C117" s="67"/>
      <c r="D117" s="68">
        <f>SUM(Tableau4[[#This Row],[TBI et NBI Mensuel]]*12)</f>
        <v>0</v>
      </c>
      <c r="E117" s="69">
        <f>Tableau4[[#This Row],[NB Heures Mensuelles]]*12</f>
        <v>0</v>
      </c>
      <c r="F117" s="70" t="e">
        <f>Tableau4[[#This Row],[TBI-NBI Annuel]]/Tableau4[[#This Row],[Heures Annuelles]]*1820</f>
        <v>#DIV/0!</v>
      </c>
      <c r="G117" s="29">
        <f t="shared" si="7"/>
        <v>0</v>
      </c>
      <c r="H117" s="71" t="e">
        <f t="shared" si="10"/>
        <v>#DIV/0!</v>
      </c>
      <c r="I117" s="72" t="e">
        <f t="shared" si="11"/>
        <v>#DIV/0!</v>
      </c>
      <c r="J117" s="17"/>
      <c r="K117" s="62"/>
      <c r="M117" s="91"/>
      <c r="N117" s="91"/>
      <c r="O117" s="91"/>
      <c r="P117" s="91"/>
      <c r="Q117" s="91"/>
      <c r="R117" s="91"/>
      <c r="S117" s="91"/>
    </row>
    <row r="118" spans="1:19" ht="19.9" customHeight="1">
      <c r="A118" s="34">
        <v>109</v>
      </c>
      <c r="B118" s="66"/>
      <c r="C118" s="67"/>
      <c r="D118" s="68">
        <f>SUM(Tableau4[[#This Row],[TBI et NBI Mensuel]]*12)</f>
        <v>0</v>
      </c>
      <c r="E118" s="69">
        <f>Tableau4[[#This Row],[NB Heures Mensuelles]]*12</f>
        <v>0</v>
      </c>
      <c r="F118" s="70" t="e">
        <f>Tableau4[[#This Row],[TBI-NBI Annuel]]/Tableau4[[#This Row],[Heures Annuelles]]*1820</f>
        <v>#DIV/0!</v>
      </c>
      <c r="G118" s="29">
        <f t="shared" si="7"/>
        <v>0</v>
      </c>
      <c r="H118" s="71" t="e">
        <f t="shared" si="10"/>
        <v>#DIV/0!</v>
      </c>
      <c r="I118" s="72" t="e">
        <f t="shared" si="11"/>
        <v>#DIV/0!</v>
      </c>
      <c r="J118" s="17"/>
      <c r="K118" s="62"/>
      <c r="M118" s="91"/>
      <c r="N118" s="91"/>
      <c r="O118" s="91"/>
      <c r="P118" s="91"/>
      <c r="Q118" s="91"/>
      <c r="R118" s="91"/>
      <c r="S118" s="91"/>
    </row>
    <row r="119" spans="1:19" ht="19.9" customHeight="1">
      <c r="A119" s="34">
        <v>110</v>
      </c>
      <c r="B119" s="66"/>
      <c r="C119" s="67"/>
      <c r="D119" s="68">
        <f>SUM(Tableau4[[#This Row],[TBI et NBI Mensuel]]*12)</f>
        <v>0</v>
      </c>
      <c r="E119" s="69">
        <f>Tableau4[[#This Row],[NB Heures Mensuelles]]*12</f>
        <v>0</v>
      </c>
      <c r="F119" s="70" t="e">
        <f>Tableau4[[#This Row],[TBI-NBI Annuel]]/Tableau4[[#This Row],[Heures Annuelles]]*1820</f>
        <v>#DIV/0!</v>
      </c>
      <c r="G119" s="29">
        <f t="shared" si="7"/>
        <v>0</v>
      </c>
      <c r="H119" s="71" t="e">
        <f t="shared" si="10"/>
        <v>#DIV/0!</v>
      </c>
      <c r="I119" s="72" t="e">
        <f t="shared" si="11"/>
        <v>#DIV/0!</v>
      </c>
      <c r="J119" s="17"/>
      <c r="K119" s="62"/>
      <c r="M119" s="91"/>
      <c r="N119" s="91"/>
      <c r="O119" s="91"/>
      <c r="P119" s="91"/>
      <c r="Q119" s="91"/>
      <c r="R119" s="91"/>
      <c r="S119" s="91"/>
    </row>
    <row r="120" spans="1:19" ht="19.9" customHeight="1">
      <c r="A120" s="34">
        <v>111</v>
      </c>
      <c r="B120" s="66"/>
      <c r="C120" s="67"/>
      <c r="D120" s="68">
        <f>SUM(Tableau4[[#This Row],[TBI et NBI Mensuel]]*12)</f>
        <v>0</v>
      </c>
      <c r="E120" s="69">
        <f>Tableau4[[#This Row],[NB Heures Mensuelles]]*12</f>
        <v>0</v>
      </c>
      <c r="F120" s="70" t="e">
        <f>Tableau4[[#This Row],[TBI-NBI Annuel]]/Tableau4[[#This Row],[Heures Annuelles]]*1820</f>
        <v>#DIV/0!</v>
      </c>
      <c r="G120" s="29">
        <f t="shared" si="7"/>
        <v>0</v>
      </c>
      <c r="H120" s="71" t="e">
        <f t="shared" si="10"/>
        <v>#DIV/0!</v>
      </c>
      <c r="I120" s="72" t="e">
        <f t="shared" si="11"/>
        <v>#DIV/0!</v>
      </c>
      <c r="J120" s="17"/>
      <c r="K120" s="62"/>
      <c r="M120" s="91"/>
      <c r="N120" s="91"/>
      <c r="O120" s="91"/>
      <c r="P120" s="91"/>
      <c r="Q120" s="91"/>
      <c r="R120" s="91"/>
      <c r="S120" s="91"/>
    </row>
    <row r="121" spans="1:19" ht="19.9" customHeight="1">
      <c r="A121" s="34">
        <v>112</v>
      </c>
      <c r="B121" s="66"/>
      <c r="C121" s="67"/>
      <c r="D121" s="68">
        <f>SUM(Tableau4[[#This Row],[TBI et NBI Mensuel]]*12)</f>
        <v>0</v>
      </c>
      <c r="E121" s="69">
        <f>Tableau4[[#This Row],[NB Heures Mensuelles]]*12</f>
        <v>0</v>
      </c>
      <c r="F121" s="70" t="e">
        <f>Tableau4[[#This Row],[TBI-NBI Annuel]]/Tableau4[[#This Row],[Heures Annuelles]]*1820</f>
        <v>#DIV/0!</v>
      </c>
      <c r="G121" s="29">
        <f t="shared" si="7"/>
        <v>0</v>
      </c>
      <c r="H121" s="71" t="e">
        <f t="shared" si="10"/>
        <v>#DIV/0!</v>
      </c>
      <c r="I121" s="72" t="e">
        <f t="shared" si="11"/>
        <v>#DIV/0!</v>
      </c>
      <c r="J121" s="17"/>
      <c r="K121" s="62"/>
      <c r="M121" s="91"/>
      <c r="N121" s="91"/>
      <c r="O121" s="91"/>
      <c r="P121" s="91"/>
      <c r="Q121" s="91"/>
      <c r="R121" s="91"/>
      <c r="S121" s="91"/>
    </row>
    <row r="122" spans="1:19" ht="19.9" customHeight="1">
      <c r="A122" s="34">
        <v>113</v>
      </c>
      <c r="B122" s="66"/>
      <c r="C122" s="67"/>
      <c r="D122" s="68">
        <f>SUM(Tableau4[[#This Row],[TBI et NBI Mensuel]]*12)</f>
        <v>0</v>
      </c>
      <c r="E122" s="69">
        <f>Tableau4[[#This Row],[NB Heures Mensuelles]]*12</f>
        <v>0</v>
      </c>
      <c r="F122" s="70" t="e">
        <f>Tableau4[[#This Row],[TBI-NBI Annuel]]/Tableau4[[#This Row],[Heures Annuelles]]*1820</f>
        <v>#DIV/0!</v>
      </c>
      <c r="G122" s="29">
        <f t="shared" si="7"/>
        <v>0</v>
      </c>
      <c r="H122" s="71" t="e">
        <f t="shared" si="10"/>
        <v>#DIV/0!</v>
      </c>
      <c r="I122" s="72" t="e">
        <f t="shared" si="11"/>
        <v>#DIV/0!</v>
      </c>
      <c r="J122" s="17"/>
      <c r="K122" s="62"/>
      <c r="M122" s="91"/>
      <c r="N122" s="91"/>
      <c r="O122" s="91"/>
      <c r="P122" s="91"/>
      <c r="Q122" s="91"/>
      <c r="R122" s="91"/>
      <c r="S122" s="91"/>
    </row>
    <row r="123" spans="1:19" ht="19.9" customHeight="1">
      <c r="A123" s="34">
        <v>114</v>
      </c>
      <c r="B123" s="66"/>
      <c r="C123" s="67"/>
      <c r="D123" s="68">
        <f>SUM(Tableau4[[#This Row],[TBI et NBI Mensuel]]*12)</f>
        <v>0</v>
      </c>
      <c r="E123" s="69">
        <f>Tableau4[[#This Row],[NB Heures Mensuelles]]*12</f>
        <v>0</v>
      </c>
      <c r="F123" s="70" t="e">
        <f>Tableau4[[#This Row],[TBI-NBI Annuel]]/Tableau4[[#This Row],[Heures Annuelles]]*1820</f>
        <v>#DIV/0!</v>
      </c>
      <c r="G123" s="29">
        <f t="shared" si="7"/>
        <v>0</v>
      </c>
      <c r="H123" s="71" t="e">
        <f t="shared" si="10"/>
        <v>#DIV/0!</v>
      </c>
      <c r="I123" s="72" t="e">
        <f t="shared" si="11"/>
        <v>#DIV/0!</v>
      </c>
      <c r="J123" s="17"/>
      <c r="K123" s="62"/>
      <c r="M123" s="91"/>
      <c r="N123" s="91"/>
      <c r="O123" s="91"/>
      <c r="P123" s="91"/>
      <c r="Q123" s="91"/>
      <c r="R123" s="91"/>
      <c r="S123" s="91"/>
    </row>
    <row r="124" spans="1:19" ht="19.9" customHeight="1">
      <c r="A124" s="34">
        <v>115</v>
      </c>
      <c r="B124" s="66"/>
      <c r="C124" s="67"/>
      <c r="D124" s="68">
        <f>SUM(Tableau4[[#This Row],[TBI et NBI Mensuel]]*12)</f>
        <v>0</v>
      </c>
      <c r="E124" s="69">
        <f>Tableau4[[#This Row],[NB Heures Mensuelles]]*12</f>
        <v>0</v>
      </c>
      <c r="F124" s="70" t="e">
        <f>Tableau4[[#This Row],[TBI-NBI Annuel]]/Tableau4[[#This Row],[Heures Annuelles]]*1820</f>
        <v>#DIV/0!</v>
      </c>
      <c r="G124" s="29">
        <f t="shared" si="7"/>
        <v>0</v>
      </c>
      <c r="H124" s="71" t="e">
        <f t="shared" si="10"/>
        <v>#DIV/0!</v>
      </c>
      <c r="I124" s="72" t="e">
        <f t="shared" si="11"/>
        <v>#DIV/0!</v>
      </c>
      <c r="J124" s="17"/>
      <c r="K124" s="62"/>
      <c r="M124" s="91"/>
      <c r="N124" s="91"/>
      <c r="O124" s="91"/>
      <c r="P124" s="91"/>
      <c r="Q124" s="91"/>
      <c r="R124" s="91"/>
      <c r="S124" s="91"/>
    </row>
    <row r="125" spans="1:19" ht="19.9" customHeight="1">
      <c r="A125" s="34">
        <v>116</v>
      </c>
      <c r="B125" s="66"/>
      <c r="C125" s="67"/>
      <c r="D125" s="68">
        <f>SUM(Tableau4[[#This Row],[TBI et NBI Mensuel]]*12)</f>
        <v>0</v>
      </c>
      <c r="E125" s="69">
        <f>Tableau4[[#This Row],[NB Heures Mensuelles]]*12</f>
        <v>0</v>
      </c>
      <c r="F125" s="70" t="e">
        <f>Tableau4[[#This Row],[TBI-NBI Annuel]]/Tableau4[[#This Row],[Heures Annuelles]]*1820</f>
        <v>#DIV/0!</v>
      </c>
      <c r="G125" s="29">
        <f t="shared" si="7"/>
        <v>0</v>
      </c>
      <c r="H125" s="71" t="e">
        <f t="shared" si="10"/>
        <v>#DIV/0!</v>
      </c>
      <c r="I125" s="72" t="e">
        <f t="shared" si="11"/>
        <v>#DIV/0!</v>
      </c>
      <c r="J125" s="17"/>
      <c r="K125" s="62"/>
      <c r="M125" s="91"/>
      <c r="N125" s="91"/>
      <c r="O125" s="91"/>
      <c r="P125" s="91"/>
      <c r="Q125" s="91"/>
      <c r="R125" s="91"/>
      <c r="S125" s="91"/>
    </row>
    <row r="126" spans="1:19" ht="19.9" customHeight="1">
      <c r="A126" s="34">
        <v>117</v>
      </c>
      <c r="B126" s="66"/>
      <c r="C126" s="67"/>
      <c r="D126" s="68">
        <f>SUM(Tableau4[[#This Row],[TBI et NBI Mensuel]]*12)</f>
        <v>0</v>
      </c>
      <c r="E126" s="69">
        <f>Tableau4[[#This Row],[NB Heures Mensuelles]]*12</f>
        <v>0</v>
      </c>
      <c r="F126" s="70" t="e">
        <f>Tableau4[[#This Row],[TBI-NBI Annuel]]/Tableau4[[#This Row],[Heures Annuelles]]*1820</f>
        <v>#DIV/0!</v>
      </c>
      <c r="G126" s="29">
        <f t="shared" si="7"/>
        <v>0</v>
      </c>
      <c r="H126" s="71" t="e">
        <f t="shared" si="10"/>
        <v>#DIV/0!</v>
      </c>
      <c r="I126" s="72" t="e">
        <f t="shared" si="11"/>
        <v>#DIV/0!</v>
      </c>
      <c r="J126" s="17"/>
      <c r="K126" s="62"/>
      <c r="M126" s="91"/>
      <c r="N126" s="91"/>
      <c r="O126" s="91"/>
      <c r="P126" s="91"/>
      <c r="Q126" s="91"/>
      <c r="R126" s="91"/>
      <c r="S126" s="91"/>
    </row>
    <row r="127" spans="1:19" ht="19.9" customHeight="1">
      <c r="A127" s="34">
        <v>118</v>
      </c>
      <c r="B127" s="66"/>
      <c r="C127" s="67"/>
      <c r="D127" s="68">
        <f>SUM(Tableau4[[#This Row],[TBI et NBI Mensuel]]*12)</f>
        <v>0</v>
      </c>
      <c r="E127" s="69">
        <f>Tableau4[[#This Row],[NB Heures Mensuelles]]*12</f>
        <v>0</v>
      </c>
      <c r="F127" s="70" t="e">
        <f>Tableau4[[#This Row],[TBI-NBI Annuel]]/Tableau4[[#This Row],[Heures Annuelles]]*1820</f>
        <v>#DIV/0!</v>
      </c>
      <c r="G127" s="29">
        <f t="shared" si="7"/>
        <v>0</v>
      </c>
      <c r="H127" s="71" t="e">
        <f t="shared" si="10"/>
        <v>#DIV/0!</v>
      </c>
      <c r="I127" s="72" t="e">
        <f t="shared" si="11"/>
        <v>#DIV/0!</v>
      </c>
      <c r="J127" s="17"/>
      <c r="K127" s="62"/>
      <c r="M127" s="91"/>
      <c r="N127" s="91"/>
      <c r="O127" s="91"/>
      <c r="P127" s="91"/>
      <c r="Q127" s="91"/>
      <c r="R127" s="91"/>
      <c r="S127" s="91"/>
    </row>
    <row r="128" spans="1:19" ht="19.9" customHeight="1">
      <c r="A128" s="34">
        <v>119</v>
      </c>
      <c r="B128" s="66"/>
      <c r="C128" s="67"/>
      <c r="D128" s="68">
        <f>SUM(Tableau4[[#This Row],[TBI et NBI Mensuel]]*12)</f>
        <v>0</v>
      </c>
      <c r="E128" s="69">
        <f>Tableau4[[#This Row],[NB Heures Mensuelles]]*12</f>
        <v>0</v>
      </c>
      <c r="F128" s="70" t="e">
        <f>Tableau4[[#This Row],[TBI-NBI Annuel]]/Tableau4[[#This Row],[Heures Annuelles]]*1820</f>
        <v>#DIV/0!</v>
      </c>
      <c r="G128" s="29">
        <f t="shared" si="7"/>
        <v>0</v>
      </c>
      <c r="H128" s="71" t="e">
        <f t="shared" si="10"/>
        <v>#DIV/0!</v>
      </c>
      <c r="I128" s="72" t="e">
        <f t="shared" si="11"/>
        <v>#DIV/0!</v>
      </c>
      <c r="J128" s="17"/>
      <c r="K128" s="62"/>
      <c r="M128" s="91"/>
      <c r="N128" s="91"/>
      <c r="O128" s="91"/>
      <c r="P128" s="91"/>
      <c r="Q128" s="91"/>
      <c r="R128" s="91"/>
      <c r="S128" s="91"/>
    </row>
    <row r="129" spans="1:19" ht="19.9" customHeight="1">
      <c r="A129" s="34">
        <v>120</v>
      </c>
      <c r="B129" s="66"/>
      <c r="C129" s="67"/>
      <c r="D129" s="68">
        <f>SUM(Tableau4[[#This Row],[TBI et NBI Mensuel]]*12)</f>
        <v>0</v>
      </c>
      <c r="E129" s="69">
        <f>Tableau4[[#This Row],[NB Heures Mensuelles]]*12</f>
        <v>0</v>
      </c>
      <c r="F129" s="70" t="e">
        <f>Tableau4[[#This Row],[TBI-NBI Annuel]]/Tableau4[[#This Row],[Heures Annuelles]]*1820</f>
        <v>#DIV/0!</v>
      </c>
      <c r="G129" s="29">
        <f t="shared" si="7"/>
        <v>0</v>
      </c>
      <c r="H129" s="71" t="e">
        <f t="shared" si="10"/>
        <v>#DIV/0!</v>
      </c>
      <c r="I129" s="72" t="e">
        <f t="shared" si="11"/>
        <v>#DIV/0!</v>
      </c>
      <c r="J129" s="17"/>
      <c r="K129" s="62"/>
      <c r="M129" s="91"/>
      <c r="N129" s="91"/>
      <c r="O129" s="91"/>
      <c r="P129" s="91"/>
      <c r="Q129" s="91"/>
      <c r="R129" s="91"/>
      <c r="S129" s="91"/>
    </row>
    <row r="130" spans="1:19" ht="19.9" customHeight="1">
      <c r="A130" s="34">
        <v>121</v>
      </c>
      <c r="B130" s="66"/>
      <c r="C130" s="67"/>
      <c r="D130" s="68">
        <f>SUM(Tableau4[[#This Row],[TBI et NBI Mensuel]]*12)</f>
        <v>0</v>
      </c>
      <c r="E130" s="69">
        <f>Tableau4[[#This Row],[NB Heures Mensuelles]]*12</f>
        <v>0</v>
      </c>
      <c r="F130" s="70" t="e">
        <f>Tableau4[[#This Row],[TBI-NBI Annuel]]/Tableau4[[#This Row],[Heures Annuelles]]*1820</f>
        <v>#DIV/0!</v>
      </c>
      <c r="G130" s="29">
        <f t="shared" si="7"/>
        <v>0</v>
      </c>
      <c r="H130" s="71" t="e">
        <f t="shared" si="10"/>
        <v>#DIV/0!</v>
      </c>
      <c r="I130" s="72" t="e">
        <f t="shared" si="11"/>
        <v>#DIV/0!</v>
      </c>
      <c r="J130" s="17"/>
      <c r="K130" s="62"/>
      <c r="M130" s="91"/>
      <c r="N130" s="91"/>
      <c r="O130" s="91"/>
      <c r="P130" s="91"/>
      <c r="Q130" s="91"/>
      <c r="R130" s="91"/>
      <c r="S130" s="91"/>
    </row>
    <row r="131" spans="1:19" ht="19.9" customHeight="1">
      <c r="A131" s="34">
        <v>122</v>
      </c>
      <c r="B131" s="66"/>
      <c r="C131" s="67"/>
      <c r="D131" s="68">
        <f>SUM(Tableau4[[#This Row],[TBI et NBI Mensuel]]*12)</f>
        <v>0</v>
      </c>
      <c r="E131" s="69">
        <f>Tableau4[[#This Row],[NB Heures Mensuelles]]*12</f>
        <v>0</v>
      </c>
      <c r="F131" s="70" t="e">
        <f>Tableau4[[#This Row],[TBI-NBI Annuel]]/Tableau4[[#This Row],[Heures Annuelles]]*1820</f>
        <v>#DIV/0!</v>
      </c>
      <c r="G131" s="29">
        <f t="shared" si="7"/>
        <v>0</v>
      </c>
      <c r="H131" s="71" t="e">
        <f t="shared" si="10"/>
        <v>#DIV/0!</v>
      </c>
      <c r="I131" s="72" t="e">
        <f t="shared" si="11"/>
        <v>#DIV/0!</v>
      </c>
      <c r="J131" s="17"/>
      <c r="K131" s="62"/>
      <c r="M131" s="91"/>
      <c r="N131" s="91"/>
      <c r="O131" s="91"/>
      <c r="P131" s="91"/>
      <c r="Q131" s="91"/>
      <c r="R131" s="91"/>
      <c r="S131" s="91"/>
    </row>
    <row r="132" spans="1:19" ht="19.9" customHeight="1">
      <c r="A132" s="34">
        <v>123</v>
      </c>
      <c r="B132" s="66"/>
      <c r="C132" s="67"/>
      <c r="D132" s="68">
        <f>SUM(Tableau4[[#This Row],[TBI et NBI Mensuel]]*12)</f>
        <v>0</v>
      </c>
      <c r="E132" s="69">
        <f>Tableau4[[#This Row],[NB Heures Mensuelles]]*12</f>
        <v>0</v>
      </c>
      <c r="F132" s="70" t="e">
        <f>Tableau4[[#This Row],[TBI-NBI Annuel]]/Tableau4[[#This Row],[Heures Annuelles]]*1820</f>
        <v>#DIV/0!</v>
      </c>
      <c r="G132" s="29">
        <f t="shared" si="7"/>
        <v>0</v>
      </c>
      <c r="H132" s="71" t="e">
        <f t="shared" si="10"/>
        <v>#DIV/0!</v>
      </c>
      <c r="I132" s="72" t="e">
        <f t="shared" si="11"/>
        <v>#DIV/0!</v>
      </c>
      <c r="J132" s="17"/>
      <c r="K132" s="62"/>
      <c r="M132" s="91"/>
      <c r="N132" s="91"/>
      <c r="O132" s="91"/>
      <c r="P132" s="91"/>
      <c r="Q132" s="91"/>
      <c r="R132" s="91"/>
      <c r="S132" s="91"/>
    </row>
    <row r="133" spans="1:19" ht="19.9" customHeight="1">
      <c r="A133" s="34">
        <v>124</v>
      </c>
      <c r="B133" s="66"/>
      <c r="C133" s="67"/>
      <c r="D133" s="68">
        <f>SUM(Tableau4[[#This Row],[TBI et NBI Mensuel]]*12)</f>
        <v>0</v>
      </c>
      <c r="E133" s="69">
        <f>Tableau4[[#This Row],[NB Heures Mensuelles]]*12</f>
        <v>0</v>
      </c>
      <c r="F133" s="70" t="e">
        <f>Tableau4[[#This Row],[TBI-NBI Annuel]]/Tableau4[[#This Row],[Heures Annuelles]]*1820</f>
        <v>#DIV/0!</v>
      </c>
      <c r="G133" s="29">
        <f t="shared" si="7"/>
        <v>0</v>
      </c>
      <c r="H133" s="71" t="e">
        <f t="shared" si="10"/>
        <v>#DIV/0!</v>
      </c>
      <c r="I133" s="72" t="e">
        <f t="shared" si="11"/>
        <v>#DIV/0!</v>
      </c>
      <c r="J133" s="17"/>
      <c r="K133" s="62"/>
      <c r="M133" s="91"/>
      <c r="N133" s="91"/>
      <c r="O133" s="91"/>
      <c r="P133" s="91"/>
      <c r="Q133" s="91"/>
      <c r="R133" s="91"/>
      <c r="S133" s="91"/>
    </row>
    <row r="134" spans="1:19" ht="19.9" customHeight="1">
      <c r="A134" s="34">
        <v>125</v>
      </c>
      <c r="B134" s="66"/>
      <c r="C134" s="67"/>
      <c r="D134" s="31">
        <f>SUM(Tableau4[[#This Row],[TBI et NBI Mensuel]]*12)</f>
        <v>0</v>
      </c>
      <c r="E134" s="32">
        <f>Tableau4[[#This Row],[NB Heures Mensuelles]]*12</f>
        <v>0</v>
      </c>
      <c r="F134" s="33" t="e">
        <f>Tableau4[[#This Row],[TBI-NBI Annuel]]/Tableau4[[#This Row],[Heures Annuelles]]*1820</f>
        <v>#DIV/0!</v>
      </c>
      <c r="G134" s="29">
        <f t="shared" si="7"/>
        <v>0</v>
      </c>
      <c r="H134" s="30" t="e">
        <f aca="true" t="shared" si="12" ref="H134">IF(G134&lt;=O$12,G134,O$12)</f>
        <v>#DIV/0!</v>
      </c>
      <c r="I134" s="63" t="e">
        <f t="shared" si="6"/>
        <v>#DIV/0!</v>
      </c>
      <c r="J134" s="17"/>
      <c r="K134" s="62"/>
      <c r="M134" s="91"/>
      <c r="N134" s="91"/>
      <c r="O134" s="91"/>
      <c r="P134" s="91"/>
      <c r="Q134" s="91"/>
      <c r="R134" s="91"/>
      <c r="S134" s="91"/>
    </row>
    <row r="135" spans="1:19" ht="19.9" customHeight="1">
      <c r="A135" s="34">
        <v>126</v>
      </c>
      <c r="B135" s="66"/>
      <c r="C135" s="67"/>
      <c r="D135" s="68">
        <f>SUM(Tableau4[[#This Row],[TBI et NBI Mensuel]]*12)</f>
        <v>0</v>
      </c>
      <c r="E135" s="69">
        <f>Tableau4[[#This Row],[NB Heures Mensuelles]]*12</f>
        <v>0</v>
      </c>
      <c r="F135" s="70" t="e">
        <f>Tableau4[[#This Row],[TBI-NBI Annuel]]/Tableau4[[#This Row],[Heures Annuelles]]*1820</f>
        <v>#DIV/0!</v>
      </c>
      <c r="G135" s="29">
        <f t="shared" si="7"/>
        <v>0</v>
      </c>
      <c r="H135" s="71" t="e">
        <f>IF(G135&lt;=O$12,G135,O$12)</f>
        <v>#DIV/0!</v>
      </c>
      <c r="I135" s="72" t="e">
        <f>G135-H135</f>
        <v>#DIV/0!</v>
      </c>
      <c r="J135" s="17"/>
      <c r="K135" s="62"/>
      <c r="M135" s="91"/>
      <c r="N135" s="91"/>
      <c r="O135" s="91"/>
      <c r="P135" s="91"/>
      <c r="Q135" s="91"/>
      <c r="R135" s="91"/>
      <c r="S135" s="91"/>
    </row>
    <row r="136" spans="1:19" ht="19.9" customHeight="1">
      <c r="A136" s="34">
        <v>127</v>
      </c>
      <c r="B136" s="66"/>
      <c r="C136" s="67"/>
      <c r="D136" s="68">
        <f>SUM(Tableau4[[#This Row],[TBI et NBI Mensuel]]*12)</f>
        <v>0</v>
      </c>
      <c r="E136" s="69">
        <f>Tableau4[[#This Row],[NB Heures Mensuelles]]*12</f>
        <v>0</v>
      </c>
      <c r="F136" s="70" t="e">
        <f>Tableau4[[#This Row],[TBI-NBI Annuel]]/Tableau4[[#This Row],[Heures Annuelles]]*1820</f>
        <v>#DIV/0!</v>
      </c>
      <c r="G136" s="29">
        <f t="shared" si="7"/>
        <v>0</v>
      </c>
      <c r="H136" s="71" t="e">
        <f aca="true" t="shared" si="13" ref="H136:H167">IF(G136&lt;=O$12,G136,O$12)</f>
        <v>#DIV/0!</v>
      </c>
      <c r="I136" s="72" t="e">
        <f aca="true" t="shared" si="14" ref="I136:I167">G136-H136</f>
        <v>#DIV/0!</v>
      </c>
      <c r="J136" s="17"/>
      <c r="K136" s="62"/>
      <c r="M136" s="91"/>
      <c r="N136" s="91"/>
      <c r="O136" s="91"/>
      <c r="P136" s="91"/>
      <c r="Q136" s="91"/>
      <c r="R136" s="91"/>
      <c r="S136" s="91"/>
    </row>
    <row r="137" spans="1:19" ht="19.9" customHeight="1">
      <c r="A137" s="34">
        <v>128</v>
      </c>
      <c r="B137" s="66"/>
      <c r="C137" s="67"/>
      <c r="D137" s="68">
        <f>SUM(Tableau4[[#This Row],[TBI et NBI Mensuel]]*12)</f>
        <v>0</v>
      </c>
      <c r="E137" s="69">
        <f>Tableau4[[#This Row],[NB Heures Mensuelles]]*12</f>
        <v>0</v>
      </c>
      <c r="F137" s="70" t="e">
        <f>Tableau4[[#This Row],[TBI-NBI Annuel]]/Tableau4[[#This Row],[Heures Annuelles]]*1820</f>
        <v>#DIV/0!</v>
      </c>
      <c r="G137" s="29">
        <f t="shared" si="7"/>
        <v>0</v>
      </c>
      <c r="H137" s="71" t="e">
        <f t="shared" si="13"/>
        <v>#DIV/0!</v>
      </c>
      <c r="I137" s="72" t="e">
        <f t="shared" si="14"/>
        <v>#DIV/0!</v>
      </c>
      <c r="J137" s="17"/>
      <c r="K137" s="62"/>
      <c r="M137" s="91"/>
      <c r="N137" s="91"/>
      <c r="O137" s="91"/>
      <c r="P137" s="91"/>
      <c r="Q137" s="91"/>
      <c r="R137" s="91"/>
      <c r="S137" s="91"/>
    </row>
    <row r="138" spans="1:19" ht="19.9" customHeight="1">
      <c r="A138" s="34">
        <v>129</v>
      </c>
      <c r="B138" s="66"/>
      <c r="C138" s="67"/>
      <c r="D138" s="68">
        <f>SUM(Tableau4[[#This Row],[TBI et NBI Mensuel]]*12)</f>
        <v>0</v>
      </c>
      <c r="E138" s="69">
        <f>Tableau4[[#This Row],[NB Heures Mensuelles]]*12</f>
        <v>0</v>
      </c>
      <c r="F138" s="70" t="e">
        <f>Tableau4[[#This Row],[TBI-NBI Annuel]]/Tableau4[[#This Row],[Heures Annuelles]]*1820</f>
        <v>#DIV/0!</v>
      </c>
      <c r="G138" s="29">
        <f aca="true" t="shared" si="15" ref="G138:G201">(D138/12)*0.85%</f>
        <v>0</v>
      </c>
      <c r="H138" s="71" t="e">
        <f t="shared" si="13"/>
        <v>#DIV/0!</v>
      </c>
      <c r="I138" s="72" t="e">
        <f t="shared" si="14"/>
        <v>#DIV/0!</v>
      </c>
      <c r="J138" s="17"/>
      <c r="K138" s="62"/>
      <c r="M138" s="91"/>
      <c r="N138" s="91"/>
      <c r="O138" s="91"/>
      <c r="P138" s="91"/>
      <c r="Q138" s="91"/>
      <c r="R138" s="91"/>
      <c r="S138" s="91"/>
    </row>
    <row r="139" spans="1:19" ht="19.9" customHeight="1">
      <c r="A139" s="34">
        <v>130</v>
      </c>
      <c r="B139" s="66"/>
      <c r="C139" s="67"/>
      <c r="D139" s="68">
        <f>SUM(Tableau4[[#This Row],[TBI et NBI Mensuel]]*12)</f>
        <v>0</v>
      </c>
      <c r="E139" s="69">
        <f>Tableau4[[#This Row],[NB Heures Mensuelles]]*12</f>
        <v>0</v>
      </c>
      <c r="F139" s="70" t="e">
        <f>Tableau4[[#This Row],[TBI-NBI Annuel]]/Tableau4[[#This Row],[Heures Annuelles]]*1820</f>
        <v>#DIV/0!</v>
      </c>
      <c r="G139" s="29">
        <f t="shared" si="15"/>
        <v>0</v>
      </c>
      <c r="H139" s="71" t="e">
        <f t="shared" si="13"/>
        <v>#DIV/0!</v>
      </c>
      <c r="I139" s="72" t="e">
        <f t="shared" si="14"/>
        <v>#DIV/0!</v>
      </c>
      <c r="J139" s="17"/>
      <c r="K139" s="62"/>
      <c r="M139" s="91"/>
      <c r="N139" s="91"/>
      <c r="O139" s="91"/>
      <c r="P139" s="91"/>
      <c r="Q139" s="91"/>
      <c r="R139" s="91"/>
      <c r="S139" s="91"/>
    </row>
    <row r="140" spans="1:19" ht="19.9" customHeight="1">
      <c r="A140" s="34">
        <v>131</v>
      </c>
      <c r="B140" s="66"/>
      <c r="C140" s="67"/>
      <c r="D140" s="68">
        <f>SUM(Tableau4[[#This Row],[TBI et NBI Mensuel]]*12)</f>
        <v>0</v>
      </c>
      <c r="E140" s="69">
        <f>Tableau4[[#This Row],[NB Heures Mensuelles]]*12</f>
        <v>0</v>
      </c>
      <c r="F140" s="70" t="e">
        <f>Tableau4[[#This Row],[TBI-NBI Annuel]]/Tableau4[[#This Row],[Heures Annuelles]]*1820</f>
        <v>#DIV/0!</v>
      </c>
      <c r="G140" s="29">
        <f t="shared" si="15"/>
        <v>0</v>
      </c>
      <c r="H140" s="71" t="e">
        <f t="shared" si="13"/>
        <v>#DIV/0!</v>
      </c>
      <c r="I140" s="72" t="e">
        <f t="shared" si="14"/>
        <v>#DIV/0!</v>
      </c>
      <c r="J140" s="17"/>
      <c r="K140" s="62"/>
      <c r="M140" s="91"/>
      <c r="N140" s="91"/>
      <c r="O140" s="91"/>
      <c r="P140" s="91"/>
      <c r="Q140" s="91"/>
      <c r="R140" s="91"/>
      <c r="S140" s="91"/>
    </row>
    <row r="141" spans="1:19" ht="19.9" customHeight="1">
      <c r="A141" s="34">
        <v>132</v>
      </c>
      <c r="B141" s="66"/>
      <c r="C141" s="67"/>
      <c r="D141" s="68">
        <f>SUM(Tableau4[[#This Row],[TBI et NBI Mensuel]]*12)</f>
        <v>0</v>
      </c>
      <c r="E141" s="69">
        <f>Tableau4[[#This Row],[NB Heures Mensuelles]]*12</f>
        <v>0</v>
      </c>
      <c r="F141" s="70" t="e">
        <f>Tableau4[[#This Row],[TBI-NBI Annuel]]/Tableau4[[#This Row],[Heures Annuelles]]*1820</f>
        <v>#DIV/0!</v>
      </c>
      <c r="G141" s="29">
        <f t="shared" si="15"/>
        <v>0</v>
      </c>
      <c r="H141" s="71" t="e">
        <f t="shared" si="13"/>
        <v>#DIV/0!</v>
      </c>
      <c r="I141" s="72" t="e">
        <f t="shared" si="14"/>
        <v>#DIV/0!</v>
      </c>
      <c r="J141" s="17"/>
      <c r="K141" s="62"/>
      <c r="M141" s="91"/>
      <c r="N141" s="91"/>
      <c r="O141" s="91"/>
      <c r="P141" s="91"/>
      <c r="Q141" s="91"/>
      <c r="R141" s="91"/>
      <c r="S141" s="91"/>
    </row>
    <row r="142" spans="1:19" ht="19.9" customHeight="1">
      <c r="A142" s="34">
        <v>133</v>
      </c>
      <c r="B142" s="66"/>
      <c r="C142" s="67"/>
      <c r="D142" s="68">
        <f>SUM(Tableau4[[#This Row],[TBI et NBI Mensuel]]*12)</f>
        <v>0</v>
      </c>
      <c r="E142" s="69">
        <f>Tableau4[[#This Row],[NB Heures Mensuelles]]*12</f>
        <v>0</v>
      </c>
      <c r="F142" s="70" t="e">
        <f>Tableau4[[#This Row],[TBI-NBI Annuel]]/Tableau4[[#This Row],[Heures Annuelles]]*1820</f>
        <v>#DIV/0!</v>
      </c>
      <c r="G142" s="29">
        <f t="shared" si="15"/>
        <v>0</v>
      </c>
      <c r="H142" s="71" t="e">
        <f t="shared" si="13"/>
        <v>#DIV/0!</v>
      </c>
      <c r="I142" s="72" t="e">
        <f t="shared" si="14"/>
        <v>#DIV/0!</v>
      </c>
      <c r="J142" s="17"/>
      <c r="K142" s="62"/>
      <c r="M142" s="91"/>
      <c r="N142" s="91"/>
      <c r="O142" s="91"/>
      <c r="P142" s="91"/>
      <c r="Q142" s="91"/>
      <c r="R142" s="91"/>
      <c r="S142" s="91"/>
    </row>
    <row r="143" spans="1:19" ht="19.9" customHeight="1">
      <c r="A143" s="34">
        <v>134</v>
      </c>
      <c r="B143" s="66"/>
      <c r="C143" s="67"/>
      <c r="D143" s="68">
        <f>SUM(Tableau4[[#This Row],[TBI et NBI Mensuel]]*12)</f>
        <v>0</v>
      </c>
      <c r="E143" s="69">
        <f>Tableau4[[#This Row],[NB Heures Mensuelles]]*12</f>
        <v>0</v>
      </c>
      <c r="F143" s="70" t="e">
        <f>Tableau4[[#This Row],[TBI-NBI Annuel]]/Tableau4[[#This Row],[Heures Annuelles]]*1820</f>
        <v>#DIV/0!</v>
      </c>
      <c r="G143" s="29">
        <f t="shared" si="15"/>
        <v>0</v>
      </c>
      <c r="H143" s="71" t="e">
        <f t="shared" si="13"/>
        <v>#DIV/0!</v>
      </c>
      <c r="I143" s="72" t="e">
        <f t="shared" si="14"/>
        <v>#DIV/0!</v>
      </c>
      <c r="J143" s="17"/>
      <c r="K143" s="62"/>
      <c r="M143" s="91"/>
      <c r="N143" s="91"/>
      <c r="O143" s="91"/>
      <c r="P143" s="91"/>
      <c r="Q143" s="91"/>
      <c r="R143" s="91"/>
      <c r="S143" s="91"/>
    </row>
    <row r="144" spans="1:19" ht="19.9" customHeight="1">
      <c r="A144" s="34">
        <v>135</v>
      </c>
      <c r="B144" s="66"/>
      <c r="C144" s="67"/>
      <c r="D144" s="68">
        <f>SUM(Tableau4[[#This Row],[TBI et NBI Mensuel]]*12)</f>
        <v>0</v>
      </c>
      <c r="E144" s="69">
        <f>Tableau4[[#This Row],[NB Heures Mensuelles]]*12</f>
        <v>0</v>
      </c>
      <c r="F144" s="70" t="e">
        <f>Tableau4[[#This Row],[TBI-NBI Annuel]]/Tableau4[[#This Row],[Heures Annuelles]]*1820</f>
        <v>#DIV/0!</v>
      </c>
      <c r="G144" s="29">
        <f t="shared" si="15"/>
        <v>0</v>
      </c>
      <c r="H144" s="71" t="e">
        <f t="shared" si="13"/>
        <v>#DIV/0!</v>
      </c>
      <c r="I144" s="72" t="e">
        <f t="shared" si="14"/>
        <v>#DIV/0!</v>
      </c>
      <c r="J144" s="17"/>
      <c r="K144" s="62"/>
      <c r="M144" s="91"/>
      <c r="N144" s="91"/>
      <c r="O144" s="91"/>
      <c r="P144" s="91"/>
      <c r="Q144" s="91"/>
      <c r="R144" s="91"/>
      <c r="S144" s="91"/>
    </row>
    <row r="145" spans="1:19" ht="19.9" customHeight="1">
      <c r="A145" s="34">
        <v>136</v>
      </c>
      <c r="B145" s="66"/>
      <c r="C145" s="67"/>
      <c r="D145" s="68">
        <f>SUM(Tableau4[[#This Row],[TBI et NBI Mensuel]]*12)</f>
        <v>0</v>
      </c>
      <c r="E145" s="69">
        <f>Tableau4[[#This Row],[NB Heures Mensuelles]]*12</f>
        <v>0</v>
      </c>
      <c r="F145" s="70" t="e">
        <f>Tableau4[[#This Row],[TBI-NBI Annuel]]/Tableau4[[#This Row],[Heures Annuelles]]*1820</f>
        <v>#DIV/0!</v>
      </c>
      <c r="G145" s="29">
        <f t="shared" si="15"/>
        <v>0</v>
      </c>
      <c r="H145" s="71" t="e">
        <f t="shared" si="13"/>
        <v>#DIV/0!</v>
      </c>
      <c r="I145" s="72" t="e">
        <f t="shared" si="14"/>
        <v>#DIV/0!</v>
      </c>
      <c r="J145" s="17"/>
      <c r="K145" s="62"/>
      <c r="M145" s="91"/>
      <c r="N145" s="91"/>
      <c r="O145" s="91"/>
      <c r="P145" s="91"/>
      <c r="Q145" s="91"/>
      <c r="R145" s="91"/>
      <c r="S145" s="91"/>
    </row>
    <row r="146" spans="1:19" ht="19.9" customHeight="1">
      <c r="A146" s="34">
        <v>137</v>
      </c>
      <c r="B146" s="66"/>
      <c r="C146" s="67"/>
      <c r="D146" s="68">
        <f>SUM(Tableau4[[#This Row],[TBI et NBI Mensuel]]*12)</f>
        <v>0</v>
      </c>
      <c r="E146" s="69">
        <f>Tableau4[[#This Row],[NB Heures Mensuelles]]*12</f>
        <v>0</v>
      </c>
      <c r="F146" s="70" t="e">
        <f>Tableau4[[#This Row],[TBI-NBI Annuel]]/Tableau4[[#This Row],[Heures Annuelles]]*1820</f>
        <v>#DIV/0!</v>
      </c>
      <c r="G146" s="29">
        <f t="shared" si="15"/>
        <v>0</v>
      </c>
      <c r="H146" s="71" t="e">
        <f t="shared" si="13"/>
        <v>#DIV/0!</v>
      </c>
      <c r="I146" s="72" t="e">
        <f t="shared" si="14"/>
        <v>#DIV/0!</v>
      </c>
      <c r="J146" s="17"/>
      <c r="K146" s="62"/>
      <c r="M146" s="91"/>
      <c r="N146" s="91"/>
      <c r="O146" s="91"/>
      <c r="P146" s="91"/>
      <c r="Q146" s="91"/>
      <c r="R146" s="91"/>
      <c r="S146" s="91"/>
    </row>
    <row r="147" spans="1:19" ht="19.9" customHeight="1">
      <c r="A147" s="34">
        <v>138</v>
      </c>
      <c r="B147" s="66"/>
      <c r="C147" s="67"/>
      <c r="D147" s="68">
        <f>SUM(Tableau4[[#This Row],[TBI et NBI Mensuel]]*12)</f>
        <v>0</v>
      </c>
      <c r="E147" s="69">
        <f>Tableau4[[#This Row],[NB Heures Mensuelles]]*12</f>
        <v>0</v>
      </c>
      <c r="F147" s="70" t="e">
        <f>Tableau4[[#This Row],[TBI-NBI Annuel]]/Tableau4[[#This Row],[Heures Annuelles]]*1820</f>
        <v>#DIV/0!</v>
      </c>
      <c r="G147" s="29">
        <f t="shared" si="15"/>
        <v>0</v>
      </c>
      <c r="H147" s="71" t="e">
        <f t="shared" si="13"/>
        <v>#DIV/0!</v>
      </c>
      <c r="I147" s="72" t="e">
        <f t="shared" si="14"/>
        <v>#DIV/0!</v>
      </c>
      <c r="J147" s="17"/>
      <c r="K147" s="62"/>
      <c r="M147" s="91"/>
      <c r="N147" s="91"/>
      <c r="O147" s="91"/>
      <c r="P147" s="91"/>
      <c r="Q147" s="91"/>
      <c r="R147" s="91"/>
      <c r="S147" s="91"/>
    </row>
    <row r="148" spans="1:19" ht="19.9" customHeight="1">
      <c r="A148" s="34">
        <v>139</v>
      </c>
      <c r="B148" s="66"/>
      <c r="C148" s="67"/>
      <c r="D148" s="68">
        <f>SUM(Tableau4[[#This Row],[TBI et NBI Mensuel]]*12)</f>
        <v>0</v>
      </c>
      <c r="E148" s="69">
        <f>Tableau4[[#This Row],[NB Heures Mensuelles]]*12</f>
        <v>0</v>
      </c>
      <c r="F148" s="70" t="e">
        <f>Tableau4[[#This Row],[TBI-NBI Annuel]]/Tableau4[[#This Row],[Heures Annuelles]]*1820</f>
        <v>#DIV/0!</v>
      </c>
      <c r="G148" s="29">
        <f t="shared" si="15"/>
        <v>0</v>
      </c>
      <c r="H148" s="71" t="e">
        <f t="shared" si="13"/>
        <v>#DIV/0!</v>
      </c>
      <c r="I148" s="72" t="e">
        <f t="shared" si="14"/>
        <v>#DIV/0!</v>
      </c>
      <c r="J148" s="17"/>
      <c r="K148" s="62"/>
      <c r="M148" s="91"/>
      <c r="N148" s="91"/>
      <c r="O148" s="91"/>
      <c r="P148" s="91"/>
      <c r="Q148" s="91"/>
      <c r="R148" s="91"/>
      <c r="S148" s="91"/>
    </row>
    <row r="149" spans="1:19" ht="19.9" customHeight="1">
      <c r="A149" s="34">
        <v>140</v>
      </c>
      <c r="B149" s="66"/>
      <c r="C149" s="67"/>
      <c r="D149" s="68">
        <f>SUM(Tableau4[[#This Row],[TBI et NBI Mensuel]]*12)</f>
        <v>0</v>
      </c>
      <c r="E149" s="69">
        <f>Tableau4[[#This Row],[NB Heures Mensuelles]]*12</f>
        <v>0</v>
      </c>
      <c r="F149" s="70" t="e">
        <f>Tableau4[[#This Row],[TBI-NBI Annuel]]/Tableau4[[#This Row],[Heures Annuelles]]*1820</f>
        <v>#DIV/0!</v>
      </c>
      <c r="G149" s="29">
        <f t="shared" si="15"/>
        <v>0</v>
      </c>
      <c r="H149" s="71" t="e">
        <f t="shared" si="13"/>
        <v>#DIV/0!</v>
      </c>
      <c r="I149" s="72" t="e">
        <f t="shared" si="14"/>
        <v>#DIV/0!</v>
      </c>
      <c r="J149" s="17"/>
      <c r="K149" s="62"/>
      <c r="M149" s="91"/>
      <c r="N149" s="91"/>
      <c r="O149" s="91"/>
      <c r="P149" s="91"/>
      <c r="Q149" s="91"/>
      <c r="R149" s="91"/>
      <c r="S149" s="91"/>
    </row>
    <row r="150" spans="1:19" ht="19.9" customHeight="1">
      <c r="A150" s="34">
        <v>141</v>
      </c>
      <c r="B150" s="66"/>
      <c r="C150" s="67"/>
      <c r="D150" s="68">
        <f>SUM(Tableau4[[#This Row],[TBI et NBI Mensuel]]*12)</f>
        <v>0</v>
      </c>
      <c r="E150" s="69">
        <f>Tableau4[[#This Row],[NB Heures Mensuelles]]*12</f>
        <v>0</v>
      </c>
      <c r="F150" s="70" t="e">
        <f>Tableau4[[#This Row],[TBI-NBI Annuel]]/Tableau4[[#This Row],[Heures Annuelles]]*1820</f>
        <v>#DIV/0!</v>
      </c>
      <c r="G150" s="29">
        <f t="shared" si="15"/>
        <v>0</v>
      </c>
      <c r="H150" s="71" t="e">
        <f t="shared" si="13"/>
        <v>#DIV/0!</v>
      </c>
      <c r="I150" s="72" t="e">
        <f t="shared" si="14"/>
        <v>#DIV/0!</v>
      </c>
      <c r="J150" s="17"/>
      <c r="K150" s="62"/>
      <c r="M150" s="91"/>
      <c r="N150" s="91"/>
      <c r="O150" s="91"/>
      <c r="P150" s="91"/>
      <c r="Q150" s="91"/>
      <c r="R150" s="91"/>
      <c r="S150" s="91"/>
    </row>
    <row r="151" spans="1:19" ht="19.9" customHeight="1">
      <c r="A151" s="34">
        <v>142</v>
      </c>
      <c r="B151" s="66"/>
      <c r="C151" s="67"/>
      <c r="D151" s="68">
        <f>SUM(Tableau4[[#This Row],[TBI et NBI Mensuel]]*12)</f>
        <v>0</v>
      </c>
      <c r="E151" s="69">
        <f>Tableau4[[#This Row],[NB Heures Mensuelles]]*12</f>
        <v>0</v>
      </c>
      <c r="F151" s="70" t="e">
        <f>Tableau4[[#This Row],[TBI-NBI Annuel]]/Tableau4[[#This Row],[Heures Annuelles]]*1820</f>
        <v>#DIV/0!</v>
      </c>
      <c r="G151" s="29">
        <f t="shared" si="15"/>
        <v>0</v>
      </c>
      <c r="H151" s="71" t="e">
        <f t="shared" si="13"/>
        <v>#DIV/0!</v>
      </c>
      <c r="I151" s="72" t="e">
        <f t="shared" si="14"/>
        <v>#DIV/0!</v>
      </c>
      <c r="J151" s="17"/>
      <c r="K151" s="62"/>
      <c r="M151" s="91"/>
      <c r="N151" s="91"/>
      <c r="O151" s="91"/>
      <c r="P151" s="91"/>
      <c r="Q151" s="91"/>
      <c r="R151" s="91"/>
      <c r="S151" s="91"/>
    </row>
    <row r="152" spans="1:19" ht="19.9" customHeight="1">
      <c r="A152" s="34">
        <v>143</v>
      </c>
      <c r="B152" s="66"/>
      <c r="C152" s="67"/>
      <c r="D152" s="68">
        <f>SUM(Tableau4[[#This Row],[TBI et NBI Mensuel]]*12)</f>
        <v>0</v>
      </c>
      <c r="E152" s="69">
        <f>Tableau4[[#This Row],[NB Heures Mensuelles]]*12</f>
        <v>0</v>
      </c>
      <c r="F152" s="70" t="e">
        <f>Tableau4[[#This Row],[TBI-NBI Annuel]]/Tableau4[[#This Row],[Heures Annuelles]]*1820</f>
        <v>#DIV/0!</v>
      </c>
      <c r="G152" s="29">
        <f t="shared" si="15"/>
        <v>0</v>
      </c>
      <c r="H152" s="71" t="e">
        <f t="shared" si="13"/>
        <v>#DIV/0!</v>
      </c>
      <c r="I152" s="72" t="e">
        <f t="shared" si="14"/>
        <v>#DIV/0!</v>
      </c>
      <c r="J152" s="17"/>
      <c r="K152" s="62"/>
      <c r="M152" s="91"/>
      <c r="N152" s="91"/>
      <c r="O152" s="91"/>
      <c r="P152" s="91"/>
      <c r="Q152" s="91"/>
      <c r="R152" s="91"/>
      <c r="S152" s="91"/>
    </row>
    <row r="153" spans="1:19" ht="19.9" customHeight="1">
      <c r="A153" s="34">
        <v>144</v>
      </c>
      <c r="B153" s="66"/>
      <c r="C153" s="67"/>
      <c r="D153" s="68">
        <f>SUM(Tableau4[[#This Row],[TBI et NBI Mensuel]]*12)</f>
        <v>0</v>
      </c>
      <c r="E153" s="69">
        <f>Tableau4[[#This Row],[NB Heures Mensuelles]]*12</f>
        <v>0</v>
      </c>
      <c r="F153" s="70" t="e">
        <f>Tableau4[[#This Row],[TBI-NBI Annuel]]/Tableau4[[#This Row],[Heures Annuelles]]*1820</f>
        <v>#DIV/0!</v>
      </c>
      <c r="G153" s="29">
        <f t="shared" si="15"/>
        <v>0</v>
      </c>
      <c r="H153" s="71" t="e">
        <f t="shared" si="13"/>
        <v>#DIV/0!</v>
      </c>
      <c r="I153" s="72" t="e">
        <f t="shared" si="14"/>
        <v>#DIV/0!</v>
      </c>
      <c r="J153" s="17"/>
      <c r="K153" s="62"/>
      <c r="M153" s="91"/>
      <c r="N153" s="91"/>
      <c r="O153" s="91"/>
      <c r="P153" s="91"/>
      <c r="Q153" s="91"/>
      <c r="R153" s="91"/>
      <c r="S153" s="91"/>
    </row>
    <row r="154" spans="1:19" ht="19.9" customHeight="1">
      <c r="A154" s="34">
        <v>145</v>
      </c>
      <c r="B154" s="66"/>
      <c r="C154" s="67"/>
      <c r="D154" s="68">
        <f>SUM(Tableau4[[#This Row],[TBI et NBI Mensuel]]*12)</f>
        <v>0</v>
      </c>
      <c r="E154" s="69">
        <f>Tableau4[[#This Row],[NB Heures Mensuelles]]*12</f>
        <v>0</v>
      </c>
      <c r="F154" s="70" t="e">
        <f>Tableau4[[#This Row],[TBI-NBI Annuel]]/Tableau4[[#This Row],[Heures Annuelles]]*1820</f>
        <v>#DIV/0!</v>
      </c>
      <c r="G154" s="29">
        <f t="shared" si="15"/>
        <v>0</v>
      </c>
      <c r="H154" s="71" t="e">
        <f t="shared" si="13"/>
        <v>#DIV/0!</v>
      </c>
      <c r="I154" s="72" t="e">
        <f t="shared" si="14"/>
        <v>#DIV/0!</v>
      </c>
      <c r="J154" s="17"/>
      <c r="K154" s="62"/>
      <c r="M154" s="91"/>
      <c r="N154" s="91"/>
      <c r="O154" s="91"/>
      <c r="P154" s="91"/>
      <c r="Q154" s="91"/>
      <c r="R154" s="91"/>
      <c r="S154" s="91"/>
    </row>
    <row r="155" spans="1:19" ht="19.9" customHeight="1">
      <c r="A155" s="34">
        <v>146</v>
      </c>
      <c r="B155" s="66"/>
      <c r="C155" s="67"/>
      <c r="D155" s="68">
        <f>SUM(Tableau4[[#This Row],[TBI et NBI Mensuel]]*12)</f>
        <v>0</v>
      </c>
      <c r="E155" s="69">
        <f>Tableau4[[#This Row],[NB Heures Mensuelles]]*12</f>
        <v>0</v>
      </c>
      <c r="F155" s="70" t="e">
        <f>Tableau4[[#This Row],[TBI-NBI Annuel]]/Tableau4[[#This Row],[Heures Annuelles]]*1820</f>
        <v>#DIV/0!</v>
      </c>
      <c r="G155" s="29">
        <f t="shared" si="15"/>
        <v>0</v>
      </c>
      <c r="H155" s="71" t="e">
        <f t="shared" si="13"/>
        <v>#DIV/0!</v>
      </c>
      <c r="I155" s="72" t="e">
        <f t="shared" si="14"/>
        <v>#DIV/0!</v>
      </c>
      <c r="J155" s="17"/>
      <c r="K155" s="62"/>
      <c r="M155" s="91"/>
      <c r="N155" s="91"/>
      <c r="O155" s="91"/>
      <c r="P155" s="91"/>
      <c r="Q155" s="91"/>
      <c r="R155" s="91"/>
      <c r="S155" s="91"/>
    </row>
    <row r="156" spans="1:19" ht="19.9" customHeight="1">
      <c r="A156" s="34">
        <v>147</v>
      </c>
      <c r="B156" s="66"/>
      <c r="C156" s="67"/>
      <c r="D156" s="68">
        <f>SUM(Tableau4[[#This Row],[TBI et NBI Mensuel]]*12)</f>
        <v>0</v>
      </c>
      <c r="E156" s="69">
        <f>Tableau4[[#This Row],[NB Heures Mensuelles]]*12</f>
        <v>0</v>
      </c>
      <c r="F156" s="70" t="e">
        <f>Tableau4[[#This Row],[TBI-NBI Annuel]]/Tableau4[[#This Row],[Heures Annuelles]]*1820</f>
        <v>#DIV/0!</v>
      </c>
      <c r="G156" s="29">
        <f t="shared" si="15"/>
        <v>0</v>
      </c>
      <c r="H156" s="71" t="e">
        <f t="shared" si="13"/>
        <v>#DIV/0!</v>
      </c>
      <c r="I156" s="72" t="e">
        <f t="shared" si="14"/>
        <v>#DIV/0!</v>
      </c>
      <c r="J156" s="17"/>
      <c r="K156" s="62"/>
      <c r="M156" s="91"/>
      <c r="N156" s="91"/>
      <c r="O156" s="91"/>
      <c r="P156" s="91"/>
      <c r="Q156" s="91"/>
      <c r="R156" s="91"/>
      <c r="S156" s="91"/>
    </row>
    <row r="157" spans="1:19" ht="19.9" customHeight="1">
      <c r="A157" s="34">
        <v>148</v>
      </c>
      <c r="B157" s="66"/>
      <c r="C157" s="67"/>
      <c r="D157" s="68">
        <f>SUM(Tableau4[[#This Row],[TBI et NBI Mensuel]]*12)</f>
        <v>0</v>
      </c>
      <c r="E157" s="69">
        <f>Tableau4[[#This Row],[NB Heures Mensuelles]]*12</f>
        <v>0</v>
      </c>
      <c r="F157" s="70" t="e">
        <f>Tableau4[[#This Row],[TBI-NBI Annuel]]/Tableau4[[#This Row],[Heures Annuelles]]*1820</f>
        <v>#DIV/0!</v>
      </c>
      <c r="G157" s="29">
        <f t="shared" si="15"/>
        <v>0</v>
      </c>
      <c r="H157" s="71" t="e">
        <f t="shared" si="13"/>
        <v>#DIV/0!</v>
      </c>
      <c r="I157" s="72" t="e">
        <f t="shared" si="14"/>
        <v>#DIV/0!</v>
      </c>
      <c r="J157" s="17"/>
      <c r="K157" s="62"/>
      <c r="M157" s="91"/>
      <c r="N157" s="91"/>
      <c r="O157" s="91"/>
      <c r="P157" s="91"/>
      <c r="Q157" s="91"/>
      <c r="R157" s="91"/>
      <c r="S157" s="91"/>
    </row>
    <row r="158" spans="1:19" ht="19.9" customHeight="1">
      <c r="A158" s="34">
        <v>149</v>
      </c>
      <c r="B158" s="66"/>
      <c r="C158" s="67"/>
      <c r="D158" s="68">
        <f>SUM(Tableau4[[#This Row],[TBI et NBI Mensuel]]*12)</f>
        <v>0</v>
      </c>
      <c r="E158" s="69">
        <f>Tableau4[[#This Row],[NB Heures Mensuelles]]*12</f>
        <v>0</v>
      </c>
      <c r="F158" s="70" t="e">
        <f>Tableau4[[#This Row],[TBI-NBI Annuel]]/Tableau4[[#This Row],[Heures Annuelles]]*1820</f>
        <v>#DIV/0!</v>
      </c>
      <c r="G158" s="29">
        <f t="shared" si="15"/>
        <v>0</v>
      </c>
      <c r="H158" s="71" t="e">
        <f t="shared" si="13"/>
        <v>#DIV/0!</v>
      </c>
      <c r="I158" s="72" t="e">
        <f t="shared" si="14"/>
        <v>#DIV/0!</v>
      </c>
      <c r="J158" s="17"/>
      <c r="K158" s="62"/>
      <c r="M158" s="91"/>
      <c r="N158" s="91"/>
      <c r="O158" s="91"/>
      <c r="P158" s="91"/>
      <c r="Q158" s="91"/>
      <c r="R158" s="91"/>
      <c r="S158" s="91"/>
    </row>
    <row r="159" spans="1:19" ht="19.9" customHeight="1">
      <c r="A159" s="34">
        <v>150</v>
      </c>
      <c r="B159" s="66"/>
      <c r="C159" s="67"/>
      <c r="D159" s="68">
        <f>SUM(Tableau4[[#This Row],[TBI et NBI Mensuel]]*12)</f>
        <v>0</v>
      </c>
      <c r="E159" s="69">
        <f>Tableau4[[#This Row],[NB Heures Mensuelles]]*12</f>
        <v>0</v>
      </c>
      <c r="F159" s="70" t="e">
        <f>Tableau4[[#This Row],[TBI-NBI Annuel]]/Tableau4[[#This Row],[Heures Annuelles]]*1820</f>
        <v>#DIV/0!</v>
      </c>
      <c r="G159" s="29">
        <f t="shared" si="15"/>
        <v>0</v>
      </c>
      <c r="H159" s="71" t="e">
        <f t="shared" si="13"/>
        <v>#DIV/0!</v>
      </c>
      <c r="I159" s="72" t="e">
        <f t="shared" si="14"/>
        <v>#DIV/0!</v>
      </c>
      <c r="J159" s="17"/>
      <c r="K159" s="62"/>
      <c r="M159" s="91"/>
      <c r="N159" s="91"/>
      <c r="O159" s="91"/>
      <c r="P159" s="91"/>
      <c r="Q159" s="91"/>
      <c r="R159" s="91"/>
      <c r="S159" s="91"/>
    </row>
    <row r="160" spans="1:19" ht="19.9" customHeight="1">
      <c r="A160" s="34">
        <v>151</v>
      </c>
      <c r="B160" s="66"/>
      <c r="C160" s="67"/>
      <c r="D160" s="68">
        <f>SUM(Tableau4[[#This Row],[TBI et NBI Mensuel]]*12)</f>
        <v>0</v>
      </c>
      <c r="E160" s="69">
        <f>Tableau4[[#This Row],[NB Heures Mensuelles]]*12</f>
        <v>0</v>
      </c>
      <c r="F160" s="70" t="e">
        <f>Tableau4[[#This Row],[TBI-NBI Annuel]]/Tableau4[[#This Row],[Heures Annuelles]]*1820</f>
        <v>#DIV/0!</v>
      </c>
      <c r="G160" s="29">
        <f t="shared" si="15"/>
        <v>0</v>
      </c>
      <c r="H160" s="71" t="e">
        <f t="shared" si="13"/>
        <v>#DIV/0!</v>
      </c>
      <c r="I160" s="72" t="e">
        <f t="shared" si="14"/>
        <v>#DIV/0!</v>
      </c>
      <c r="J160" s="17"/>
      <c r="K160" s="62"/>
      <c r="M160" s="91"/>
      <c r="N160" s="91"/>
      <c r="O160" s="91"/>
      <c r="P160" s="91"/>
      <c r="Q160" s="91"/>
      <c r="R160" s="91"/>
      <c r="S160" s="91"/>
    </row>
    <row r="161" spans="1:19" ht="19.9" customHeight="1">
      <c r="A161" s="34">
        <v>152</v>
      </c>
      <c r="B161" s="66"/>
      <c r="C161" s="67"/>
      <c r="D161" s="68">
        <f>SUM(Tableau4[[#This Row],[TBI et NBI Mensuel]]*12)</f>
        <v>0</v>
      </c>
      <c r="E161" s="69">
        <f>Tableau4[[#This Row],[NB Heures Mensuelles]]*12</f>
        <v>0</v>
      </c>
      <c r="F161" s="70" t="e">
        <f>Tableau4[[#This Row],[TBI-NBI Annuel]]/Tableau4[[#This Row],[Heures Annuelles]]*1820</f>
        <v>#DIV/0!</v>
      </c>
      <c r="G161" s="29">
        <f t="shared" si="15"/>
        <v>0</v>
      </c>
      <c r="H161" s="71" t="e">
        <f t="shared" si="13"/>
        <v>#DIV/0!</v>
      </c>
      <c r="I161" s="72" t="e">
        <f t="shared" si="14"/>
        <v>#DIV/0!</v>
      </c>
      <c r="J161" s="17"/>
      <c r="K161" s="62"/>
      <c r="M161" s="91"/>
      <c r="N161" s="91"/>
      <c r="O161" s="91"/>
      <c r="P161" s="91"/>
      <c r="Q161" s="91"/>
      <c r="R161" s="91"/>
      <c r="S161" s="91"/>
    </row>
    <row r="162" spans="1:19" ht="19.9" customHeight="1">
      <c r="A162" s="34">
        <v>153</v>
      </c>
      <c r="B162" s="66"/>
      <c r="C162" s="67"/>
      <c r="D162" s="68">
        <f>SUM(Tableau4[[#This Row],[TBI et NBI Mensuel]]*12)</f>
        <v>0</v>
      </c>
      <c r="E162" s="69">
        <f>Tableau4[[#This Row],[NB Heures Mensuelles]]*12</f>
        <v>0</v>
      </c>
      <c r="F162" s="70" t="e">
        <f>Tableau4[[#This Row],[TBI-NBI Annuel]]/Tableau4[[#This Row],[Heures Annuelles]]*1820</f>
        <v>#DIV/0!</v>
      </c>
      <c r="G162" s="29">
        <f t="shared" si="15"/>
        <v>0</v>
      </c>
      <c r="H162" s="71" t="e">
        <f t="shared" si="13"/>
        <v>#DIV/0!</v>
      </c>
      <c r="I162" s="72" t="e">
        <f t="shared" si="14"/>
        <v>#DIV/0!</v>
      </c>
      <c r="J162" s="17"/>
      <c r="K162" s="62"/>
      <c r="M162" s="91"/>
      <c r="N162" s="91"/>
      <c r="O162" s="91"/>
      <c r="P162" s="91"/>
      <c r="Q162" s="91"/>
      <c r="R162" s="91"/>
      <c r="S162" s="91"/>
    </row>
    <row r="163" spans="1:19" ht="19.9" customHeight="1">
      <c r="A163" s="34">
        <v>154</v>
      </c>
      <c r="B163" s="66"/>
      <c r="C163" s="67"/>
      <c r="D163" s="68">
        <f>SUM(Tableau4[[#This Row],[TBI et NBI Mensuel]]*12)</f>
        <v>0</v>
      </c>
      <c r="E163" s="69">
        <f>Tableau4[[#This Row],[NB Heures Mensuelles]]*12</f>
        <v>0</v>
      </c>
      <c r="F163" s="70" t="e">
        <f>Tableau4[[#This Row],[TBI-NBI Annuel]]/Tableau4[[#This Row],[Heures Annuelles]]*1820</f>
        <v>#DIV/0!</v>
      </c>
      <c r="G163" s="29">
        <f t="shared" si="15"/>
        <v>0</v>
      </c>
      <c r="H163" s="71" t="e">
        <f t="shared" si="13"/>
        <v>#DIV/0!</v>
      </c>
      <c r="I163" s="72" t="e">
        <f t="shared" si="14"/>
        <v>#DIV/0!</v>
      </c>
      <c r="J163" s="17"/>
      <c r="K163" s="62"/>
      <c r="M163" s="91"/>
      <c r="N163" s="91"/>
      <c r="O163" s="91"/>
      <c r="P163" s="91"/>
      <c r="Q163" s="91"/>
      <c r="R163" s="91"/>
      <c r="S163" s="91"/>
    </row>
    <row r="164" spans="1:19" ht="19.9" customHeight="1">
      <c r="A164" s="34">
        <v>155</v>
      </c>
      <c r="B164" s="66"/>
      <c r="C164" s="67"/>
      <c r="D164" s="68">
        <f>SUM(Tableau4[[#This Row],[TBI et NBI Mensuel]]*12)</f>
        <v>0</v>
      </c>
      <c r="E164" s="69">
        <f>Tableau4[[#This Row],[NB Heures Mensuelles]]*12</f>
        <v>0</v>
      </c>
      <c r="F164" s="70" t="e">
        <f>Tableau4[[#This Row],[TBI-NBI Annuel]]/Tableau4[[#This Row],[Heures Annuelles]]*1820</f>
        <v>#DIV/0!</v>
      </c>
      <c r="G164" s="29">
        <f t="shared" si="15"/>
        <v>0</v>
      </c>
      <c r="H164" s="71" t="e">
        <f t="shared" si="13"/>
        <v>#DIV/0!</v>
      </c>
      <c r="I164" s="72" t="e">
        <f t="shared" si="14"/>
        <v>#DIV/0!</v>
      </c>
      <c r="J164" s="17"/>
      <c r="K164" s="62"/>
      <c r="M164" s="91"/>
      <c r="N164" s="91"/>
      <c r="O164" s="91"/>
      <c r="P164" s="91"/>
      <c r="Q164" s="91"/>
      <c r="R164" s="91"/>
      <c r="S164" s="91"/>
    </row>
    <row r="165" spans="1:19" ht="19.9" customHeight="1">
      <c r="A165" s="34">
        <v>156</v>
      </c>
      <c r="B165" s="66"/>
      <c r="C165" s="67"/>
      <c r="D165" s="68">
        <f>SUM(Tableau4[[#This Row],[TBI et NBI Mensuel]]*12)</f>
        <v>0</v>
      </c>
      <c r="E165" s="69">
        <f>Tableau4[[#This Row],[NB Heures Mensuelles]]*12</f>
        <v>0</v>
      </c>
      <c r="F165" s="70" t="e">
        <f>Tableau4[[#This Row],[TBI-NBI Annuel]]/Tableau4[[#This Row],[Heures Annuelles]]*1820</f>
        <v>#DIV/0!</v>
      </c>
      <c r="G165" s="29">
        <f t="shared" si="15"/>
        <v>0</v>
      </c>
      <c r="H165" s="71" t="e">
        <f t="shared" si="13"/>
        <v>#DIV/0!</v>
      </c>
      <c r="I165" s="72" t="e">
        <f t="shared" si="14"/>
        <v>#DIV/0!</v>
      </c>
      <c r="J165" s="17"/>
      <c r="K165" s="62"/>
      <c r="M165" s="91"/>
      <c r="N165" s="91"/>
      <c r="O165" s="91"/>
      <c r="P165" s="91"/>
      <c r="Q165" s="91"/>
      <c r="R165" s="91"/>
      <c r="S165" s="91"/>
    </row>
    <row r="166" spans="1:19" ht="19.9" customHeight="1">
      <c r="A166" s="34">
        <v>157</v>
      </c>
      <c r="B166" s="66"/>
      <c r="C166" s="67"/>
      <c r="D166" s="68">
        <f>SUM(Tableau4[[#This Row],[TBI et NBI Mensuel]]*12)</f>
        <v>0</v>
      </c>
      <c r="E166" s="69">
        <f>Tableau4[[#This Row],[NB Heures Mensuelles]]*12</f>
        <v>0</v>
      </c>
      <c r="F166" s="70" t="e">
        <f>Tableau4[[#This Row],[TBI-NBI Annuel]]/Tableau4[[#This Row],[Heures Annuelles]]*1820</f>
        <v>#DIV/0!</v>
      </c>
      <c r="G166" s="29">
        <f t="shared" si="15"/>
        <v>0</v>
      </c>
      <c r="H166" s="71" t="e">
        <f t="shared" si="13"/>
        <v>#DIV/0!</v>
      </c>
      <c r="I166" s="72" t="e">
        <f t="shared" si="14"/>
        <v>#DIV/0!</v>
      </c>
      <c r="J166" s="17"/>
      <c r="K166" s="62"/>
      <c r="M166" s="91"/>
      <c r="N166" s="91"/>
      <c r="O166" s="91"/>
      <c r="P166" s="91"/>
      <c r="Q166" s="91"/>
      <c r="R166" s="91"/>
      <c r="S166" s="91"/>
    </row>
    <row r="167" spans="1:19" ht="19.9" customHeight="1">
      <c r="A167" s="34">
        <v>158</v>
      </c>
      <c r="B167" s="66"/>
      <c r="C167" s="67"/>
      <c r="D167" s="68">
        <f>SUM(Tableau4[[#This Row],[TBI et NBI Mensuel]]*12)</f>
        <v>0</v>
      </c>
      <c r="E167" s="69">
        <f>Tableau4[[#This Row],[NB Heures Mensuelles]]*12</f>
        <v>0</v>
      </c>
      <c r="F167" s="70" t="e">
        <f>Tableau4[[#This Row],[TBI-NBI Annuel]]/Tableau4[[#This Row],[Heures Annuelles]]*1820</f>
        <v>#DIV/0!</v>
      </c>
      <c r="G167" s="29">
        <f t="shared" si="15"/>
        <v>0</v>
      </c>
      <c r="H167" s="71" t="e">
        <f t="shared" si="13"/>
        <v>#DIV/0!</v>
      </c>
      <c r="I167" s="72" t="e">
        <f t="shared" si="14"/>
        <v>#DIV/0!</v>
      </c>
      <c r="J167" s="17"/>
      <c r="K167" s="62"/>
      <c r="M167" s="91"/>
      <c r="N167" s="91"/>
      <c r="O167" s="91"/>
      <c r="P167" s="91"/>
      <c r="Q167" s="91"/>
      <c r="R167" s="91"/>
      <c r="S167" s="91"/>
    </row>
    <row r="168" spans="1:19" ht="19.9" customHeight="1">
      <c r="A168" s="34">
        <v>159</v>
      </c>
      <c r="B168" s="66"/>
      <c r="C168" s="67"/>
      <c r="D168" s="68">
        <f>SUM(Tableau4[[#This Row],[TBI et NBI Mensuel]]*12)</f>
        <v>0</v>
      </c>
      <c r="E168" s="69">
        <f>Tableau4[[#This Row],[NB Heures Mensuelles]]*12</f>
        <v>0</v>
      </c>
      <c r="F168" s="70" t="e">
        <f>Tableau4[[#This Row],[TBI-NBI Annuel]]/Tableau4[[#This Row],[Heures Annuelles]]*1820</f>
        <v>#DIV/0!</v>
      </c>
      <c r="G168" s="29">
        <f t="shared" si="15"/>
        <v>0</v>
      </c>
      <c r="H168" s="71" t="e">
        <f aca="true" t="shared" si="16" ref="H168:H190">IF(G168&lt;=O$12,G168,O$12)</f>
        <v>#DIV/0!</v>
      </c>
      <c r="I168" s="72" t="e">
        <f aca="true" t="shared" si="17" ref="I168:I190">G168-H168</f>
        <v>#DIV/0!</v>
      </c>
      <c r="J168" s="17"/>
      <c r="K168" s="62"/>
      <c r="M168" s="91"/>
      <c r="N168" s="91"/>
      <c r="O168" s="91"/>
      <c r="P168" s="91"/>
      <c r="Q168" s="91"/>
      <c r="R168" s="91"/>
      <c r="S168" s="91"/>
    </row>
    <row r="169" spans="1:19" ht="19.9" customHeight="1">
      <c r="A169" s="34">
        <v>160</v>
      </c>
      <c r="B169" s="66"/>
      <c r="C169" s="67"/>
      <c r="D169" s="68">
        <f>SUM(Tableau4[[#This Row],[TBI et NBI Mensuel]]*12)</f>
        <v>0</v>
      </c>
      <c r="E169" s="69">
        <f>Tableau4[[#This Row],[NB Heures Mensuelles]]*12</f>
        <v>0</v>
      </c>
      <c r="F169" s="70" t="e">
        <f>Tableau4[[#This Row],[TBI-NBI Annuel]]/Tableau4[[#This Row],[Heures Annuelles]]*1820</f>
        <v>#DIV/0!</v>
      </c>
      <c r="G169" s="29">
        <f t="shared" si="15"/>
        <v>0</v>
      </c>
      <c r="H169" s="71" t="e">
        <f t="shared" si="16"/>
        <v>#DIV/0!</v>
      </c>
      <c r="I169" s="72" t="e">
        <f t="shared" si="17"/>
        <v>#DIV/0!</v>
      </c>
      <c r="J169" s="17"/>
      <c r="K169" s="62"/>
      <c r="M169" s="91"/>
      <c r="N169" s="91"/>
      <c r="O169" s="91"/>
      <c r="P169" s="91"/>
      <c r="Q169" s="91"/>
      <c r="R169" s="91"/>
      <c r="S169" s="91"/>
    </row>
    <row r="170" spans="1:19" ht="19.9" customHeight="1">
      <c r="A170" s="34">
        <v>161</v>
      </c>
      <c r="B170" s="66"/>
      <c r="C170" s="67"/>
      <c r="D170" s="68">
        <f>SUM(Tableau4[[#This Row],[TBI et NBI Mensuel]]*12)</f>
        <v>0</v>
      </c>
      <c r="E170" s="69">
        <f>Tableau4[[#This Row],[NB Heures Mensuelles]]*12</f>
        <v>0</v>
      </c>
      <c r="F170" s="70" t="e">
        <f>Tableau4[[#This Row],[TBI-NBI Annuel]]/Tableau4[[#This Row],[Heures Annuelles]]*1820</f>
        <v>#DIV/0!</v>
      </c>
      <c r="G170" s="29">
        <f t="shared" si="15"/>
        <v>0</v>
      </c>
      <c r="H170" s="71" t="e">
        <f t="shared" si="16"/>
        <v>#DIV/0!</v>
      </c>
      <c r="I170" s="72" t="e">
        <f t="shared" si="17"/>
        <v>#DIV/0!</v>
      </c>
      <c r="J170" s="17"/>
      <c r="K170" s="62"/>
      <c r="M170" s="91"/>
      <c r="N170" s="91"/>
      <c r="O170" s="91"/>
      <c r="P170" s="91"/>
      <c r="Q170" s="91"/>
      <c r="R170" s="91"/>
      <c r="S170" s="91"/>
    </row>
    <row r="171" spans="1:19" ht="19.9" customHeight="1">
      <c r="A171" s="34">
        <v>162</v>
      </c>
      <c r="B171" s="66"/>
      <c r="C171" s="67"/>
      <c r="D171" s="68">
        <f>SUM(Tableau4[[#This Row],[TBI et NBI Mensuel]]*12)</f>
        <v>0</v>
      </c>
      <c r="E171" s="69">
        <f>Tableau4[[#This Row],[NB Heures Mensuelles]]*12</f>
        <v>0</v>
      </c>
      <c r="F171" s="70" t="e">
        <f>Tableau4[[#This Row],[TBI-NBI Annuel]]/Tableau4[[#This Row],[Heures Annuelles]]*1820</f>
        <v>#DIV/0!</v>
      </c>
      <c r="G171" s="29">
        <f t="shared" si="15"/>
        <v>0</v>
      </c>
      <c r="H171" s="71" t="e">
        <f t="shared" si="16"/>
        <v>#DIV/0!</v>
      </c>
      <c r="I171" s="72" t="e">
        <f t="shared" si="17"/>
        <v>#DIV/0!</v>
      </c>
      <c r="J171" s="17"/>
      <c r="K171" s="62"/>
      <c r="M171" s="91"/>
      <c r="N171" s="91"/>
      <c r="O171" s="91"/>
      <c r="P171" s="91"/>
      <c r="Q171" s="91"/>
      <c r="R171" s="91"/>
      <c r="S171" s="91"/>
    </row>
    <row r="172" spans="1:19" ht="19.9" customHeight="1">
      <c r="A172" s="34">
        <v>163</v>
      </c>
      <c r="B172" s="66"/>
      <c r="C172" s="67"/>
      <c r="D172" s="68">
        <f>SUM(Tableau4[[#This Row],[TBI et NBI Mensuel]]*12)</f>
        <v>0</v>
      </c>
      <c r="E172" s="69">
        <f>Tableau4[[#This Row],[NB Heures Mensuelles]]*12</f>
        <v>0</v>
      </c>
      <c r="F172" s="70" t="e">
        <f>Tableau4[[#This Row],[TBI-NBI Annuel]]/Tableau4[[#This Row],[Heures Annuelles]]*1820</f>
        <v>#DIV/0!</v>
      </c>
      <c r="G172" s="29">
        <f t="shared" si="15"/>
        <v>0</v>
      </c>
      <c r="H172" s="71" t="e">
        <f t="shared" si="16"/>
        <v>#DIV/0!</v>
      </c>
      <c r="I172" s="72" t="e">
        <f t="shared" si="17"/>
        <v>#DIV/0!</v>
      </c>
      <c r="J172" s="17"/>
      <c r="K172" s="62"/>
      <c r="M172" s="91"/>
      <c r="N172" s="91"/>
      <c r="O172" s="91"/>
      <c r="P172" s="91"/>
      <c r="Q172" s="91"/>
      <c r="R172" s="91"/>
      <c r="S172" s="91"/>
    </row>
    <row r="173" spans="1:19" ht="19.9" customHeight="1">
      <c r="A173" s="34">
        <v>164</v>
      </c>
      <c r="B173" s="66"/>
      <c r="C173" s="67"/>
      <c r="D173" s="68">
        <f>SUM(Tableau4[[#This Row],[TBI et NBI Mensuel]]*12)</f>
        <v>0</v>
      </c>
      <c r="E173" s="69">
        <f>Tableau4[[#This Row],[NB Heures Mensuelles]]*12</f>
        <v>0</v>
      </c>
      <c r="F173" s="70" t="e">
        <f>Tableau4[[#This Row],[TBI-NBI Annuel]]/Tableau4[[#This Row],[Heures Annuelles]]*1820</f>
        <v>#DIV/0!</v>
      </c>
      <c r="G173" s="29">
        <f t="shared" si="15"/>
        <v>0</v>
      </c>
      <c r="H173" s="71" t="e">
        <f t="shared" si="16"/>
        <v>#DIV/0!</v>
      </c>
      <c r="I173" s="72" t="e">
        <f t="shared" si="17"/>
        <v>#DIV/0!</v>
      </c>
      <c r="J173" s="17"/>
      <c r="K173" s="62"/>
      <c r="M173" s="91"/>
      <c r="N173" s="91"/>
      <c r="O173" s="91"/>
      <c r="P173" s="91"/>
      <c r="Q173" s="91"/>
      <c r="R173" s="91"/>
      <c r="S173" s="91"/>
    </row>
    <row r="174" spans="1:19" ht="19.9" customHeight="1">
      <c r="A174" s="34">
        <v>165</v>
      </c>
      <c r="B174" s="66"/>
      <c r="C174" s="67"/>
      <c r="D174" s="68">
        <f>SUM(Tableau4[[#This Row],[TBI et NBI Mensuel]]*12)</f>
        <v>0</v>
      </c>
      <c r="E174" s="69">
        <f>Tableau4[[#This Row],[NB Heures Mensuelles]]*12</f>
        <v>0</v>
      </c>
      <c r="F174" s="70" t="e">
        <f>Tableau4[[#This Row],[TBI-NBI Annuel]]/Tableau4[[#This Row],[Heures Annuelles]]*1820</f>
        <v>#DIV/0!</v>
      </c>
      <c r="G174" s="29">
        <f t="shared" si="15"/>
        <v>0</v>
      </c>
      <c r="H174" s="71" t="e">
        <f t="shared" si="16"/>
        <v>#DIV/0!</v>
      </c>
      <c r="I174" s="72" t="e">
        <f t="shared" si="17"/>
        <v>#DIV/0!</v>
      </c>
      <c r="J174" s="17"/>
      <c r="K174" s="62"/>
      <c r="M174" s="91"/>
      <c r="N174" s="91"/>
      <c r="O174" s="91"/>
      <c r="P174" s="91"/>
      <c r="Q174" s="91"/>
      <c r="R174" s="91"/>
      <c r="S174" s="91"/>
    </row>
    <row r="175" spans="1:19" ht="19.9" customHeight="1">
      <c r="A175" s="34">
        <v>166</v>
      </c>
      <c r="B175" s="66"/>
      <c r="C175" s="67"/>
      <c r="D175" s="68">
        <f>SUM(Tableau4[[#This Row],[TBI et NBI Mensuel]]*12)</f>
        <v>0</v>
      </c>
      <c r="E175" s="69">
        <f>Tableau4[[#This Row],[NB Heures Mensuelles]]*12</f>
        <v>0</v>
      </c>
      <c r="F175" s="70" t="e">
        <f>Tableau4[[#This Row],[TBI-NBI Annuel]]/Tableau4[[#This Row],[Heures Annuelles]]*1820</f>
        <v>#DIV/0!</v>
      </c>
      <c r="G175" s="29">
        <f t="shared" si="15"/>
        <v>0</v>
      </c>
      <c r="H175" s="71" t="e">
        <f t="shared" si="16"/>
        <v>#DIV/0!</v>
      </c>
      <c r="I175" s="72" t="e">
        <f t="shared" si="17"/>
        <v>#DIV/0!</v>
      </c>
      <c r="J175" s="17"/>
      <c r="K175" s="62"/>
      <c r="M175" s="91"/>
      <c r="N175" s="91"/>
      <c r="O175" s="91"/>
      <c r="P175" s="91"/>
      <c r="Q175" s="91"/>
      <c r="R175" s="91"/>
      <c r="S175" s="91"/>
    </row>
    <row r="176" spans="1:19" ht="19.9" customHeight="1">
      <c r="A176" s="34">
        <v>167</v>
      </c>
      <c r="B176" s="66"/>
      <c r="C176" s="67"/>
      <c r="D176" s="68">
        <f>SUM(Tableau4[[#This Row],[TBI et NBI Mensuel]]*12)</f>
        <v>0</v>
      </c>
      <c r="E176" s="69">
        <f>Tableau4[[#This Row],[NB Heures Mensuelles]]*12</f>
        <v>0</v>
      </c>
      <c r="F176" s="70" t="e">
        <f>Tableau4[[#This Row],[TBI-NBI Annuel]]/Tableau4[[#This Row],[Heures Annuelles]]*1820</f>
        <v>#DIV/0!</v>
      </c>
      <c r="G176" s="29">
        <f t="shared" si="15"/>
        <v>0</v>
      </c>
      <c r="H176" s="71" t="e">
        <f t="shared" si="16"/>
        <v>#DIV/0!</v>
      </c>
      <c r="I176" s="72" t="e">
        <f t="shared" si="17"/>
        <v>#DIV/0!</v>
      </c>
      <c r="J176" s="17"/>
      <c r="K176" s="62"/>
      <c r="M176" s="91"/>
      <c r="N176" s="91"/>
      <c r="O176" s="91"/>
      <c r="P176" s="91"/>
      <c r="Q176" s="91"/>
      <c r="R176" s="91"/>
      <c r="S176" s="91"/>
    </row>
    <row r="177" spans="1:19" ht="19.9" customHeight="1">
      <c r="A177" s="34">
        <v>168</v>
      </c>
      <c r="B177" s="66"/>
      <c r="C177" s="67"/>
      <c r="D177" s="68">
        <f>SUM(Tableau4[[#This Row],[TBI et NBI Mensuel]]*12)</f>
        <v>0</v>
      </c>
      <c r="E177" s="69">
        <f>Tableau4[[#This Row],[NB Heures Mensuelles]]*12</f>
        <v>0</v>
      </c>
      <c r="F177" s="70" t="e">
        <f>Tableau4[[#This Row],[TBI-NBI Annuel]]/Tableau4[[#This Row],[Heures Annuelles]]*1820</f>
        <v>#DIV/0!</v>
      </c>
      <c r="G177" s="29">
        <f t="shared" si="15"/>
        <v>0</v>
      </c>
      <c r="H177" s="71" t="e">
        <f t="shared" si="16"/>
        <v>#DIV/0!</v>
      </c>
      <c r="I177" s="72" t="e">
        <f t="shared" si="17"/>
        <v>#DIV/0!</v>
      </c>
      <c r="J177" s="17"/>
      <c r="K177" s="62"/>
      <c r="M177" s="91"/>
      <c r="N177" s="91"/>
      <c r="O177" s="91"/>
      <c r="P177" s="91"/>
      <c r="Q177" s="91"/>
      <c r="R177" s="91"/>
      <c r="S177" s="91"/>
    </row>
    <row r="178" spans="1:19" ht="19.9" customHeight="1">
      <c r="A178" s="34">
        <v>169</v>
      </c>
      <c r="B178" s="66"/>
      <c r="C178" s="67"/>
      <c r="D178" s="68">
        <f>SUM(Tableau4[[#This Row],[TBI et NBI Mensuel]]*12)</f>
        <v>0</v>
      </c>
      <c r="E178" s="69">
        <f>Tableau4[[#This Row],[NB Heures Mensuelles]]*12</f>
        <v>0</v>
      </c>
      <c r="F178" s="70" t="e">
        <f>Tableau4[[#This Row],[TBI-NBI Annuel]]/Tableau4[[#This Row],[Heures Annuelles]]*1820</f>
        <v>#DIV/0!</v>
      </c>
      <c r="G178" s="29">
        <f t="shared" si="15"/>
        <v>0</v>
      </c>
      <c r="H178" s="71" t="e">
        <f t="shared" si="16"/>
        <v>#DIV/0!</v>
      </c>
      <c r="I178" s="72" t="e">
        <f t="shared" si="17"/>
        <v>#DIV/0!</v>
      </c>
      <c r="J178" s="17"/>
      <c r="K178" s="62"/>
      <c r="M178" s="91"/>
      <c r="N178" s="91"/>
      <c r="O178" s="91"/>
      <c r="P178" s="91"/>
      <c r="Q178" s="91"/>
      <c r="R178" s="91"/>
      <c r="S178" s="91"/>
    </row>
    <row r="179" spans="1:19" ht="19.9" customHeight="1">
      <c r="A179" s="34">
        <v>170</v>
      </c>
      <c r="B179" s="66"/>
      <c r="C179" s="67"/>
      <c r="D179" s="68">
        <f>SUM(Tableau4[[#This Row],[TBI et NBI Mensuel]]*12)</f>
        <v>0</v>
      </c>
      <c r="E179" s="69">
        <f>Tableau4[[#This Row],[NB Heures Mensuelles]]*12</f>
        <v>0</v>
      </c>
      <c r="F179" s="70" t="e">
        <f>Tableau4[[#This Row],[TBI-NBI Annuel]]/Tableau4[[#This Row],[Heures Annuelles]]*1820</f>
        <v>#DIV/0!</v>
      </c>
      <c r="G179" s="29">
        <f t="shared" si="15"/>
        <v>0</v>
      </c>
      <c r="H179" s="71" t="e">
        <f t="shared" si="16"/>
        <v>#DIV/0!</v>
      </c>
      <c r="I179" s="72" t="e">
        <f t="shared" si="17"/>
        <v>#DIV/0!</v>
      </c>
      <c r="J179" s="17"/>
      <c r="K179" s="62"/>
      <c r="M179" s="91"/>
      <c r="N179" s="91"/>
      <c r="O179" s="91"/>
      <c r="P179" s="91"/>
      <c r="Q179" s="91"/>
      <c r="R179" s="91"/>
      <c r="S179" s="91"/>
    </row>
    <row r="180" spans="1:19" ht="19.9" customHeight="1">
      <c r="A180" s="34">
        <v>171</v>
      </c>
      <c r="B180" s="66"/>
      <c r="C180" s="67"/>
      <c r="D180" s="68">
        <f>SUM(Tableau4[[#This Row],[TBI et NBI Mensuel]]*12)</f>
        <v>0</v>
      </c>
      <c r="E180" s="69">
        <f>Tableau4[[#This Row],[NB Heures Mensuelles]]*12</f>
        <v>0</v>
      </c>
      <c r="F180" s="70" t="e">
        <f>Tableau4[[#This Row],[TBI-NBI Annuel]]/Tableau4[[#This Row],[Heures Annuelles]]*1820</f>
        <v>#DIV/0!</v>
      </c>
      <c r="G180" s="29">
        <f t="shared" si="15"/>
        <v>0</v>
      </c>
      <c r="H180" s="71" t="e">
        <f t="shared" si="16"/>
        <v>#DIV/0!</v>
      </c>
      <c r="I180" s="72" t="e">
        <f t="shared" si="17"/>
        <v>#DIV/0!</v>
      </c>
      <c r="J180" s="17"/>
      <c r="K180" s="62"/>
      <c r="M180" s="91"/>
      <c r="N180" s="91"/>
      <c r="O180" s="91"/>
      <c r="P180" s="91"/>
      <c r="Q180" s="91"/>
      <c r="R180" s="91"/>
      <c r="S180" s="91"/>
    </row>
    <row r="181" spans="1:19" ht="19.9" customHeight="1">
      <c r="A181" s="34">
        <v>172</v>
      </c>
      <c r="B181" s="66"/>
      <c r="C181" s="67"/>
      <c r="D181" s="68">
        <f>SUM(Tableau4[[#This Row],[TBI et NBI Mensuel]]*12)</f>
        <v>0</v>
      </c>
      <c r="E181" s="69">
        <f>Tableau4[[#This Row],[NB Heures Mensuelles]]*12</f>
        <v>0</v>
      </c>
      <c r="F181" s="70" t="e">
        <f>Tableau4[[#This Row],[TBI-NBI Annuel]]/Tableau4[[#This Row],[Heures Annuelles]]*1820</f>
        <v>#DIV/0!</v>
      </c>
      <c r="G181" s="29">
        <f t="shared" si="15"/>
        <v>0</v>
      </c>
      <c r="H181" s="71" t="e">
        <f t="shared" si="16"/>
        <v>#DIV/0!</v>
      </c>
      <c r="I181" s="72" t="e">
        <f t="shared" si="17"/>
        <v>#DIV/0!</v>
      </c>
      <c r="J181" s="17"/>
      <c r="K181" s="62"/>
      <c r="M181" s="91"/>
      <c r="N181" s="91"/>
      <c r="O181" s="91"/>
      <c r="P181" s="91"/>
      <c r="Q181" s="91"/>
      <c r="R181" s="91"/>
      <c r="S181" s="91"/>
    </row>
    <row r="182" spans="1:19" ht="19.9" customHeight="1">
      <c r="A182" s="34">
        <v>173</v>
      </c>
      <c r="B182" s="66"/>
      <c r="C182" s="67"/>
      <c r="D182" s="68">
        <f>SUM(Tableau4[[#This Row],[TBI et NBI Mensuel]]*12)</f>
        <v>0</v>
      </c>
      <c r="E182" s="69">
        <f>Tableau4[[#This Row],[NB Heures Mensuelles]]*12</f>
        <v>0</v>
      </c>
      <c r="F182" s="70" t="e">
        <f>Tableau4[[#This Row],[TBI-NBI Annuel]]/Tableau4[[#This Row],[Heures Annuelles]]*1820</f>
        <v>#DIV/0!</v>
      </c>
      <c r="G182" s="29">
        <f t="shared" si="15"/>
        <v>0</v>
      </c>
      <c r="H182" s="71" t="e">
        <f t="shared" si="16"/>
        <v>#DIV/0!</v>
      </c>
      <c r="I182" s="72" t="e">
        <f t="shared" si="17"/>
        <v>#DIV/0!</v>
      </c>
      <c r="J182" s="17"/>
      <c r="K182" s="62"/>
      <c r="M182" s="91"/>
      <c r="N182" s="91"/>
      <c r="O182" s="91"/>
      <c r="P182" s="91"/>
      <c r="Q182" s="91"/>
      <c r="R182" s="91"/>
      <c r="S182" s="91"/>
    </row>
    <row r="183" spans="1:19" ht="19.9" customHeight="1">
      <c r="A183" s="34">
        <v>174</v>
      </c>
      <c r="B183" s="66"/>
      <c r="C183" s="67"/>
      <c r="D183" s="68">
        <f>SUM(Tableau4[[#This Row],[TBI et NBI Mensuel]]*12)</f>
        <v>0</v>
      </c>
      <c r="E183" s="69">
        <f>Tableau4[[#This Row],[NB Heures Mensuelles]]*12</f>
        <v>0</v>
      </c>
      <c r="F183" s="70" t="e">
        <f>Tableau4[[#This Row],[TBI-NBI Annuel]]/Tableau4[[#This Row],[Heures Annuelles]]*1820</f>
        <v>#DIV/0!</v>
      </c>
      <c r="G183" s="29">
        <f t="shared" si="15"/>
        <v>0</v>
      </c>
      <c r="H183" s="71" t="e">
        <f t="shared" si="16"/>
        <v>#DIV/0!</v>
      </c>
      <c r="I183" s="72" t="e">
        <f t="shared" si="17"/>
        <v>#DIV/0!</v>
      </c>
      <c r="J183" s="17"/>
      <c r="K183" s="62"/>
      <c r="M183" s="91"/>
      <c r="N183" s="91"/>
      <c r="O183" s="91"/>
      <c r="P183" s="91"/>
      <c r="Q183" s="91"/>
      <c r="R183" s="91"/>
      <c r="S183" s="91"/>
    </row>
    <row r="184" spans="1:19" ht="19.9" customHeight="1">
      <c r="A184" s="34">
        <v>175</v>
      </c>
      <c r="B184" s="66"/>
      <c r="C184" s="67"/>
      <c r="D184" s="68">
        <f>SUM(Tableau4[[#This Row],[TBI et NBI Mensuel]]*12)</f>
        <v>0</v>
      </c>
      <c r="E184" s="69">
        <f>Tableau4[[#This Row],[NB Heures Mensuelles]]*12</f>
        <v>0</v>
      </c>
      <c r="F184" s="70" t="e">
        <f>Tableau4[[#This Row],[TBI-NBI Annuel]]/Tableau4[[#This Row],[Heures Annuelles]]*1820</f>
        <v>#DIV/0!</v>
      </c>
      <c r="G184" s="29">
        <f t="shared" si="15"/>
        <v>0</v>
      </c>
      <c r="H184" s="71" t="e">
        <f t="shared" si="16"/>
        <v>#DIV/0!</v>
      </c>
      <c r="I184" s="72" t="e">
        <f t="shared" si="17"/>
        <v>#DIV/0!</v>
      </c>
      <c r="J184" s="17"/>
      <c r="K184" s="62"/>
      <c r="M184" s="91"/>
      <c r="N184" s="91"/>
      <c r="O184" s="91"/>
      <c r="P184" s="91"/>
      <c r="Q184" s="91"/>
      <c r="R184" s="91"/>
      <c r="S184" s="91"/>
    </row>
    <row r="185" spans="1:19" ht="19.9" customHeight="1">
      <c r="A185" s="34">
        <v>176</v>
      </c>
      <c r="B185" s="66"/>
      <c r="C185" s="67"/>
      <c r="D185" s="68">
        <f>SUM(Tableau4[[#This Row],[TBI et NBI Mensuel]]*12)</f>
        <v>0</v>
      </c>
      <c r="E185" s="69">
        <f>Tableau4[[#This Row],[NB Heures Mensuelles]]*12</f>
        <v>0</v>
      </c>
      <c r="F185" s="70" t="e">
        <f>Tableau4[[#This Row],[TBI-NBI Annuel]]/Tableau4[[#This Row],[Heures Annuelles]]*1820</f>
        <v>#DIV/0!</v>
      </c>
      <c r="G185" s="29">
        <f t="shared" si="15"/>
        <v>0</v>
      </c>
      <c r="H185" s="71" t="e">
        <f t="shared" si="16"/>
        <v>#DIV/0!</v>
      </c>
      <c r="I185" s="72" t="e">
        <f t="shared" si="17"/>
        <v>#DIV/0!</v>
      </c>
      <c r="J185" s="17"/>
      <c r="K185" s="62"/>
      <c r="M185" s="91"/>
      <c r="N185" s="91"/>
      <c r="O185" s="91"/>
      <c r="P185" s="91"/>
      <c r="Q185" s="91"/>
      <c r="R185" s="91"/>
      <c r="S185" s="91"/>
    </row>
    <row r="186" spans="1:19" ht="19.9" customHeight="1">
      <c r="A186" s="34">
        <v>177</v>
      </c>
      <c r="B186" s="66"/>
      <c r="C186" s="67"/>
      <c r="D186" s="68">
        <f>SUM(Tableau4[[#This Row],[TBI et NBI Mensuel]]*12)</f>
        <v>0</v>
      </c>
      <c r="E186" s="69">
        <f>Tableau4[[#This Row],[NB Heures Mensuelles]]*12</f>
        <v>0</v>
      </c>
      <c r="F186" s="70" t="e">
        <f>Tableau4[[#This Row],[TBI-NBI Annuel]]/Tableau4[[#This Row],[Heures Annuelles]]*1820</f>
        <v>#DIV/0!</v>
      </c>
      <c r="G186" s="29">
        <f t="shared" si="15"/>
        <v>0</v>
      </c>
      <c r="H186" s="71" t="e">
        <f t="shared" si="16"/>
        <v>#DIV/0!</v>
      </c>
      <c r="I186" s="72" t="e">
        <f t="shared" si="17"/>
        <v>#DIV/0!</v>
      </c>
      <c r="J186" s="17"/>
      <c r="K186" s="62"/>
      <c r="M186" s="91"/>
      <c r="N186" s="91"/>
      <c r="O186" s="91"/>
      <c r="P186" s="91"/>
      <c r="Q186" s="91"/>
      <c r="R186" s="91"/>
      <c r="S186" s="91"/>
    </row>
    <row r="187" spans="1:19" ht="19.9" customHeight="1">
      <c r="A187" s="34">
        <v>178</v>
      </c>
      <c r="B187" s="66"/>
      <c r="C187" s="67"/>
      <c r="D187" s="68">
        <f>SUM(Tableau4[[#This Row],[TBI et NBI Mensuel]]*12)</f>
        <v>0</v>
      </c>
      <c r="E187" s="69">
        <f>Tableau4[[#This Row],[NB Heures Mensuelles]]*12</f>
        <v>0</v>
      </c>
      <c r="F187" s="70" t="e">
        <f>Tableau4[[#This Row],[TBI-NBI Annuel]]/Tableau4[[#This Row],[Heures Annuelles]]*1820</f>
        <v>#DIV/0!</v>
      </c>
      <c r="G187" s="29">
        <f t="shared" si="15"/>
        <v>0</v>
      </c>
      <c r="H187" s="71" t="e">
        <f t="shared" si="16"/>
        <v>#DIV/0!</v>
      </c>
      <c r="I187" s="72" t="e">
        <f t="shared" si="17"/>
        <v>#DIV/0!</v>
      </c>
      <c r="J187" s="17"/>
      <c r="K187" s="62"/>
      <c r="M187" s="91"/>
      <c r="N187" s="91"/>
      <c r="O187" s="91"/>
      <c r="P187" s="91"/>
      <c r="Q187" s="91"/>
      <c r="R187" s="91"/>
      <c r="S187" s="91"/>
    </row>
    <row r="188" spans="1:19" ht="19.9" customHeight="1">
      <c r="A188" s="34">
        <v>179</v>
      </c>
      <c r="B188" s="66"/>
      <c r="C188" s="67"/>
      <c r="D188" s="68">
        <f>SUM(Tableau4[[#This Row],[TBI et NBI Mensuel]]*12)</f>
        <v>0</v>
      </c>
      <c r="E188" s="69">
        <f>Tableau4[[#This Row],[NB Heures Mensuelles]]*12</f>
        <v>0</v>
      </c>
      <c r="F188" s="70" t="e">
        <f>Tableau4[[#This Row],[TBI-NBI Annuel]]/Tableau4[[#This Row],[Heures Annuelles]]*1820</f>
        <v>#DIV/0!</v>
      </c>
      <c r="G188" s="29">
        <f t="shared" si="15"/>
        <v>0</v>
      </c>
      <c r="H188" s="71" t="e">
        <f t="shared" si="16"/>
        <v>#DIV/0!</v>
      </c>
      <c r="I188" s="72" t="e">
        <f t="shared" si="17"/>
        <v>#DIV/0!</v>
      </c>
      <c r="J188" s="17"/>
      <c r="K188" s="62"/>
      <c r="M188" s="91"/>
      <c r="N188" s="91"/>
      <c r="O188" s="91"/>
      <c r="P188" s="91"/>
      <c r="Q188" s="91"/>
      <c r="R188" s="91"/>
      <c r="S188" s="91"/>
    </row>
    <row r="189" spans="1:19" ht="19.9" customHeight="1">
      <c r="A189" s="34">
        <v>180</v>
      </c>
      <c r="B189" s="66"/>
      <c r="C189" s="67"/>
      <c r="D189" s="68">
        <f>SUM(Tableau4[[#This Row],[TBI et NBI Mensuel]]*12)</f>
        <v>0</v>
      </c>
      <c r="E189" s="69">
        <f>Tableau4[[#This Row],[NB Heures Mensuelles]]*12</f>
        <v>0</v>
      </c>
      <c r="F189" s="70" t="e">
        <f>Tableau4[[#This Row],[TBI-NBI Annuel]]/Tableau4[[#This Row],[Heures Annuelles]]*1820</f>
        <v>#DIV/0!</v>
      </c>
      <c r="G189" s="29">
        <f t="shared" si="15"/>
        <v>0</v>
      </c>
      <c r="H189" s="71" t="e">
        <f t="shared" si="16"/>
        <v>#DIV/0!</v>
      </c>
      <c r="I189" s="72" t="e">
        <f t="shared" si="17"/>
        <v>#DIV/0!</v>
      </c>
      <c r="J189" s="17"/>
      <c r="K189" s="62"/>
      <c r="M189" s="91"/>
      <c r="N189" s="91"/>
      <c r="O189" s="91"/>
      <c r="P189" s="91"/>
      <c r="Q189" s="91"/>
      <c r="R189" s="91"/>
      <c r="S189" s="91"/>
    </row>
    <row r="190" spans="1:19" ht="19.9" customHeight="1">
      <c r="A190" s="34">
        <v>181</v>
      </c>
      <c r="B190" s="66"/>
      <c r="C190" s="67"/>
      <c r="D190" s="68">
        <f>SUM(Tableau4[[#This Row],[TBI et NBI Mensuel]]*12)</f>
        <v>0</v>
      </c>
      <c r="E190" s="69">
        <f>Tableau4[[#This Row],[NB Heures Mensuelles]]*12</f>
        <v>0</v>
      </c>
      <c r="F190" s="70" t="e">
        <f>Tableau4[[#This Row],[TBI-NBI Annuel]]/Tableau4[[#This Row],[Heures Annuelles]]*1820</f>
        <v>#DIV/0!</v>
      </c>
      <c r="G190" s="29">
        <f t="shared" si="15"/>
        <v>0</v>
      </c>
      <c r="H190" s="71" t="e">
        <f t="shared" si="16"/>
        <v>#DIV/0!</v>
      </c>
      <c r="I190" s="72" t="e">
        <f t="shared" si="17"/>
        <v>#DIV/0!</v>
      </c>
      <c r="J190" s="17"/>
      <c r="K190" s="62"/>
      <c r="M190" s="91"/>
      <c r="N190" s="91"/>
      <c r="O190" s="91"/>
      <c r="P190" s="91"/>
      <c r="Q190" s="91"/>
      <c r="R190" s="91"/>
      <c r="S190" s="91"/>
    </row>
    <row r="191" spans="1:19" ht="19.9" customHeight="1">
      <c r="A191" s="34">
        <v>182</v>
      </c>
      <c r="B191" s="66"/>
      <c r="C191" s="67"/>
      <c r="D191" s="68">
        <f>SUM(Tableau4[[#This Row],[TBI et NBI Mensuel]]*12)</f>
        <v>0</v>
      </c>
      <c r="E191" s="69">
        <f>Tableau4[[#This Row],[NB Heures Mensuelles]]*12</f>
        <v>0</v>
      </c>
      <c r="F191" s="70" t="e">
        <f>Tableau4[[#This Row],[TBI-NBI Annuel]]/Tableau4[[#This Row],[Heures Annuelles]]*1820</f>
        <v>#DIV/0!</v>
      </c>
      <c r="G191" s="29">
        <f t="shared" si="15"/>
        <v>0</v>
      </c>
      <c r="H191" s="71" t="e">
        <f>IF(G191&lt;=O$12,G191,O$12)</f>
        <v>#DIV/0!</v>
      </c>
      <c r="I191" s="72" t="e">
        <f>G191-H191</f>
        <v>#DIV/0!</v>
      </c>
      <c r="J191" s="17"/>
      <c r="K191" s="62"/>
      <c r="M191" s="91"/>
      <c r="N191" s="91"/>
      <c r="O191" s="91"/>
      <c r="P191" s="91"/>
      <c r="Q191" s="91"/>
      <c r="R191" s="91"/>
      <c r="S191" s="91"/>
    </row>
    <row r="192" spans="1:19" ht="19.9" customHeight="1">
      <c r="A192" s="34">
        <v>183</v>
      </c>
      <c r="B192" s="66"/>
      <c r="C192" s="67"/>
      <c r="D192" s="68">
        <f>SUM(Tableau4[[#This Row],[TBI et NBI Mensuel]]*12)</f>
        <v>0</v>
      </c>
      <c r="E192" s="69">
        <f>Tableau4[[#This Row],[NB Heures Mensuelles]]*12</f>
        <v>0</v>
      </c>
      <c r="F192" s="70" t="e">
        <f>Tableau4[[#This Row],[TBI-NBI Annuel]]/Tableau4[[#This Row],[Heures Annuelles]]*1820</f>
        <v>#DIV/0!</v>
      </c>
      <c r="G192" s="29">
        <f t="shared" si="15"/>
        <v>0</v>
      </c>
      <c r="H192" s="71" t="e">
        <f aca="true" t="shared" si="18" ref="H192:H309">IF(G192&lt;=O$12,G192,O$12)</f>
        <v>#DIV/0!</v>
      </c>
      <c r="I192" s="72" t="e">
        <f aca="true" t="shared" si="19" ref="I192:I309">G192-H192</f>
        <v>#DIV/0!</v>
      </c>
      <c r="J192" s="17"/>
      <c r="K192" s="62"/>
      <c r="M192" s="91"/>
      <c r="N192" s="91"/>
      <c r="O192" s="91"/>
      <c r="P192" s="91"/>
      <c r="Q192" s="91"/>
      <c r="R192" s="91"/>
      <c r="S192" s="91"/>
    </row>
    <row r="193" spans="1:19" ht="19.9" customHeight="1">
      <c r="A193" s="34">
        <v>184</v>
      </c>
      <c r="B193" s="66"/>
      <c r="C193" s="67"/>
      <c r="D193" s="68">
        <f>SUM(Tableau4[[#This Row],[TBI et NBI Mensuel]]*12)</f>
        <v>0</v>
      </c>
      <c r="E193" s="69">
        <f>Tableau4[[#This Row],[NB Heures Mensuelles]]*12</f>
        <v>0</v>
      </c>
      <c r="F193" s="70" t="e">
        <f>Tableau4[[#This Row],[TBI-NBI Annuel]]/Tableau4[[#This Row],[Heures Annuelles]]*1820</f>
        <v>#DIV/0!</v>
      </c>
      <c r="G193" s="29">
        <f t="shared" si="15"/>
        <v>0</v>
      </c>
      <c r="H193" s="71" t="e">
        <f t="shared" si="18"/>
        <v>#DIV/0!</v>
      </c>
      <c r="I193" s="72" t="e">
        <f t="shared" si="19"/>
        <v>#DIV/0!</v>
      </c>
      <c r="J193" s="17"/>
      <c r="K193" s="62"/>
      <c r="M193" s="91"/>
      <c r="N193" s="91"/>
      <c r="O193" s="91"/>
      <c r="P193" s="91"/>
      <c r="Q193" s="91"/>
      <c r="R193" s="91"/>
      <c r="S193" s="91"/>
    </row>
    <row r="194" spans="1:19" ht="19.9" customHeight="1">
      <c r="A194" s="34">
        <v>185</v>
      </c>
      <c r="B194" s="66"/>
      <c r="C194" s="67"/>
      <c r="D194" s="68">
        <f>SUM(Tableau4[[#This Row],[TBI et NBI Mensuel]]*12)</f>
        <v>0</v>
      </c>
      <c r="E194" s="69">
        <f>Tableau4[[#This Row],[NB Heures Mensuelles]]*12</f>
        <v>0</v>
      </c>
      <c r="F194" s="70" t="e">
        <f>Tableau4[[#This Row],[TBI-NBI Annuel]]/Tableau4[[#This Row],[Heures Annuelles]]*1820</f>
        <v>#DIV/0!</v>
      </c>
      <c r="G194" s="29">
        <f t="shared" si="15"/>
        <v>0</v>
      </c>
      <c r="H194" s="71" t="e">
        <f t="shared" si="18"/>
        <v>#DIV/0!</v>
      </c>
      <c r="I194" s="72" t="e">
        <f t="shared" si="19"/>
        <v>#DIV/0!</v>
      </c>
      <c r="J194" s="17"/>
      <c r="K194" s="62"/>
      <c r="M194" s="91"/>
      <c r="N194" s="91"/>
      <c r="O194" s="91"/>
      <c r="P194" s="91"/>
      <c r="Q194" s="91"/>
      <c r="R194" s="91"/>
      <c r="S194" s="91"/>
    </row>
    <row r="195" spans="1:19" ht="19.9" customHeight="1">
      <c r="A195" s="34">
        <v>186</v>
      </c>
      <c r="B195" s="66"/>
      <c r="C195" s="67"/>
      <c r="D195" s="68">
        <f>SUM(Tableau4[[#This Row],[TBI et NBI Mensuel]]*12)</f>
        <v>0</v>
      </c>
      <c r="E195" s="69">
        <f>Tableau4[[#This Row],[NB Heures Mensuelles]]*12</f>
        <v>0</v>
      </c>
      <c r="F195" s="70" t="e">
        <f>Tableau4[[#This Row],[TBI-NBI Annuel]]/Tableau4[[#This Row],[Heures Annuelles]]*1820</f>
        <v>#DIV/0!</v>
      </c>
      <c r="G195" s="29">
        <f t="shared" si="15"/>
        <v>0</v>
      </c>
      <c r="H195" s="71" t="e">
        <f t="shared" si="18"/>
        <v>#DIV/0!</v>
      </c>
      <c r="I195" s="72" t="e">
        <f t="shared" si="19"/>
        <v>#DIV/0!</v>
      </c>
      <c r="J195" s="17"/>
      <c r="K195" s="62"/>
      <c r="M195" s="91"/>
      <c r="N195" s="91"/>
      <c r="O195" s="91"/>
      <c r="P195" s="91"/>
      <c r="Q195" s="91"/>
      <c r="R195" s="91"/>
      <c r="S195" s="91"/>
    </row>
    <row r="196" spans="1:19" ht="19.9" customHeight="1">
      <c r="A196" s="34">
        <v>187</v>
      </c>
      <c r="B196" s="66"/>
      <c r="C196" s="67"/>
      <c r="D196" s="68">
        <f>SUM(Tableau4[[#This Row],[TBI et NBI Mensuel]]*12)</f>
        <v>0</v>
      </c>
      <c r="E196" s="69">
        <f>Tableau4[[#This Row],[NB Heures Mensuelles]]*12</f>
        <v>0</v>
      </c>
      <c r="F196" s="70" t="e">
        <f>Tableau4[[#This Row],[TBI-NBI Annuel]]/Tableau4[[#This Row],[Heures Annuelles]]*1820</f>
        <v>#DIV/0!</v>
      </c>
      <c r="G196" s="29">
        <f t="shared" si="15"/>
        <v>0</v>
      </c>
      <c r="H196" s="71" t="e">
        <f t="shared" si="18"/>
        <v>#DIV/0!</v>
      </c>
      <c r="I196" s="72" t="e">
        <f t="shared" si="19"/>
        <v>#DIV/0!</v>
      </c>
      <c r="J196" s="17"/>
      <c r="K196" s="62"/>
      <c r="M196" s="91"/>
      <c r="N196" s="91"/>
      <c r="O196" s="91"/>
      <c r="P196" s="91"/>
      <c r="Q196" s="91"/>
      <c r="R196" s="91"/>
      <c r="S196" s="91"/>
    </row>
    <row r="197" spans="1:19" ht="19.9" customHeight="1">
      <c r="A197" s="34">
        <v>188</v>
      </c>
      <c r="B197" s="66"/>
      <c r="C197" s="67"/>
      <c r="D197" s="68">
        <f>SUM(Tableau4[[#This Row],[TBI et NBI Mensuel]]*12)</f>
        <v>0</v>
      </c>
      <c r="E197" s="69">
        <f>Tableau4[[#This Row],[NB Heures Mensuelles]]*12</f>
        <v>0</v>
      </c>
      <c r="F197" s="70" t="e">
        <f>Tableau4[[#This Row],[TBI-NBI Annuel]]/Tableau4[[#This Row],[Heures Annuelles]]*1820</f>
        <v>#DIV/0!</v>
      </c>
      <c r="G197" s="29">
        <f t="shared" si="15"/>
        <v>0</v>
      </c>
      <c r="H197" s="71" t="e">
        <f t="shared" si="18"/>
        <v>#DIV/0!</v>
      </c>
      <c r="I197" s="72" t="e">
        <f t="shared" si="19"/>
        <v>#DIV/0!</v>
      </c>
      <c r="J197" s="17"/>
      <c r="K197" s="62"/>
      <c r="M197" s="91"/>
      <c r="N197" s="91"/>
      <c r="O197" s="91"/>
      <c r="P197" s="91"/>
      <c r="Q197" s="91"/>
      <c r="R197" s="91"/>
      <c r="S197" s="91"/>
    </row>
    <row r="198" spans="1:19" ht="19.9" customHeight="1">
      <c r="A198" s="34">
        <v>189</v>
      </c>
      <c r="B198" s="66"/>
      <c r="C198" s="67"/>
      <c r="D198" s="68">
        <f>SUM(Tableau4[[#This Row],[TBI et NBI Mensuel]]*12)</f>
        <v>0</v>
      </c>
      <c r="E198" s="69">
        <f>Tableau4[[#This Row],[NB Heures Mensuelles]]*12</f>
        <v>0</v>
      </c>
      <c r="F198" s="70" t="e">
        <f>Tableau4[[#This Row],[TBI-NBI Annuel]]/Tableau4[[#This Row],[Heures Annuelles]]*1820</f>
        <v>#DIV/0!</v>
      </c>
      <c r="G198" s="29">
        <f t="shared" si="15"/>
        <v>0</v>
      </c>
      <c r="H198" s="71" t="e">
        <f t="shared" si="18"/>
        <v>#DIV/0!</v>
      </c>
      <c r="I198" s="72" t="e">
        <f t="shared" si="19"/>
        <v>#DIV/0!</v>
      </c>
      <c r="J198" s="17"/>
      <c r="K198" s="62"/>
      <c r="M198" s="91"/>
      <c r="N198" s="91"/>
      <c r="O198" s="91"/>
      <c r="P198" s="91"/>
      <c r="Q198" s="91"/>
      <c r="R198" s="91"/>
      <c r="S198" s="91"/>
    </row>
    <row r="199" spans="1:19" ht="19.9" customHeight="1">
      <c r="A199" s="34">
        <v>190</v>
      </c>
      <c r="B199" s="66"/>
      <c r="C199" s="67"/>
      <c r="D199" s="68">
        <f>SUM(Tableau4[[#This Row],[TBI et NBI Mensuel]]*12)</f>
        <v>0</v>
      </c>
      <c r="E199" s="69">
        <f>Tableau4[[#This Row],[NB Heures Mensuelles]]*12</f>
        <v>0</v>
      </c>
      <c r="F199" s="70" t="e">
        <f>Tableau4[[#This Row],[TBI-NBI Annuel]]/Tableau4[[#This Row],[Heures Annuelles]]*1820</f>
        <v>#DIV/0!</v>
      </c>
      <c r="G199" s="29">
        <f t="shared" si="15"/>
        <v>0</v>
      </c>
      <c r="H199" s="71" t="e">
        <f t="shared" si="18"/>
        <v>#DIV/0!</v>
      </c>
      <c r="I199" s="72" t="e">
        <f t="shared" si="19"/>
        <v>#DIV/0!</v>
      </c>
      <c r="J199" s="17"/>
      <c r="K199" s="62"/>
      <c r="M199" s="91"/>
      <c r="N199" s="91"/>
      <c r="O199" s="91"/>
      <c r="P199" s="91"/>
      <c r="Q199" s="91"/>
      <c r="R199" s="91"/>
      <c r="S199" s="91"/>
    </row>
    <row r="200" spans="1:19" ht="19.9" customHeight="1">
      <c r="A200" s="34">
        <v>191</v>
      </c>
      <c r="B200" s="66"/>
      <c r="C200" s="67"/>
      <c r="D200" s="68">
        <f>SUM(Tableau4[[#This Row],[TBI et NBI Mensuel]]*12)</f>
        <v>0</v>
      </c>
      <c r="E200" s="69">
        <f>Tableau4[[#This Row],[NB Heures Mensuelles]]*12</f>
        <v>0</v>
      </c>
      <c r="F200" s="70" t="e">
        <f>Tableau4[[#This Row],[TBI-NBI Annuel]]/Tableau4[[#This Row],[Heures Annuelles]]*1820</f>
        <v>#DIV/0!</v>
      </c>
      <c r="G200" s="29">
        <f t="shared" si="15"/>
        <v>0</v>
      </c>
      <c r="H200" s="71" t="e">
        <f t="shared" si="18"/>
        <v>#DIV/0!</v>
      </c>
      <c r="I200" s="72" t="e">
        <f t="shared" si="19"/>
        <v>#DIV/0!</v>
      </c>
      <c r="J200" s="17"/>
      <c r="K200" s="62"/>
      <c r="M200" s="91"/>
      <c r="N200" s="91"/>
      <c r="O200" s="91"/>
      <c r="P200" s="91"/>
      <c r="Q200" s="91"/>
      <c r="R200" s="91"/>
      <c r="S200" s="91"/>
    </row>
    <row r="201" spans="1:19" ht="19.9" customHeight="1">
      <c r="A201" s="34">
        <v>192</v>
      </c>
      <c r="B201" s="66"/>
      <c r="C201" s="67"/>
      <c r="D201" s="68">
        <f>SUM(Tableau4[[#This Row],[TBI et NBI Mensuel]]*12)</f>
        <v>0</v>
      </c>
      <c r="E201" s="69">
        <f>Tableau4[[#This Row],[NB Heures Mensuelles]]*12</f>
        <v>0</v>
      </c>
      <c r="F201" s="70" t="e">
        <f>Tableau4[[#This Row],[TBI-NBI Annuel]]/Tableau4[[#This Row],[Heures Annuelles]]*1820</f>
        <v>#DIV/0!</v>
      </c>
      <c r="G201" s="29">
        <f t="shared" si="15"/>
        <v>0</v>
      </c>
      <c r="H201" s="71" t="e">
        <f t="shared" si="18"/>
        <v>#DIV/0!</v>
      </c>
      <c r="I201" s="72" t="e">
        <f t="shared" si="19"/>
        <v>#DIV/0!</v>
      </c>
      <c r="J201" s="17"/>
      <c r="K201" s="62"/>
      <c r="M201" s="91"/>
      <c r="N201" s="91"/>
      <c r="O201" s="91"/>
      <c r="P201" s="91"/>
      <c r="Q201" s="91"/>
      <c r="R201" s="91"/>
      <c r="S201" s="91"/>
    </row>
    <row r="202" spans="1:19" ht="19.9" customHeight="1">
      <c r="A202" s="34">
        <v>193</v>
      </c>
      <c r="B202" s="66"/>
      <c r="C202" s="67"/>
      <c r="D202" s="68">
        <f>SUM(Tableau4[[#This Row],[TBI et NBI Mensuel]]*12)</f>
        <v>0</v>
      </c>
      <c r="E202" s="69">
        <f>Tableau4[[#This Row],[NB Heures Mensuelles]]*12</f>
        <v>0</v>
      </c>
      <c r="F202" s="70" t="e">
        <f>Tableau4[[#This Row],[TBI-NBI Annuel]]/Tableau4[[#This Row],[Heures Annuelles]]*1820</f>
        <v>#DIV/0!</v>
      </c>
      <c r="G202" s="29">
        <f aca="true" t="shared" si="20" ref="G202:G265">(D202/12)*0.85%</f>
        <v>0</v>
      </c>
      <c r="H202" s="71" t="e">
        <f t="shared" si="18"/>
        <v>#DIV/0!</v>
      </c>
      <c r="I202" s="72" t="e">
        <f t="shared" si="19"/>
        <v>#DIV/0!</v>
      </c>
      <c r="J202" s="17"/>
      <c r="K202" s="62"/>
      <c r="M202" s="91"/>
      <c r="N202" s="91"/>
      <c r="O202" s="91"/>
      <c r="P202" s="91"/>
      <c r="Q202" s="91"/>
      <c r="R202" s="91"/>
      <c r="S202" s="91"/>
    </row>
    <row r="203" spans="1:19" ht="19.9" customHeight="1">
      <c r="A203" s="34">
        <v>194</v>
      </c>
      <c r="B203" s="66"/>
      <c r="C203" s="67"/>
      <c r="D203" s="68">
        <f>SUM(Tableau4[[#This Row],[TBI et NBI Mensuel]]*12)</f>
        <v>0</v>
      </c>
      <c r="E203" s="69">
        <f>Tableau4[[#This Row],[NB Heures Mensuelles]]*12</f>
        <v>0</v>
      </c>
      <c r="F203" s="70" t="e">
        <f>Tableau4[[#This Row],[TBI-NBI Annuel]]/Tableau4[[#This Row],[Heures Annuelles]]*1820</f>
        <v>#DIV/0!</v>
      </c>
      <c r="G203" s="29">
        <f t="shared" si="20"/>
        <v>0</v>
      </c>
      <c r="H203" s="71" t="e">
        <f t="shared" si="18"/>
        <v>#DIV/0!</v>
      </c>
      <c r="I203" s="72" t="e">
        <f t="shared" si="19"/>
        <v>#DIV/0!</v>
      </c>
      <c r="J203" s="17"/>
      <c r="K203" s="62"/>
      <c r="M203" s="91"/>
      <c r="N203" s="91"/>
      <c r="O203" s="91"/>
      <c r="P203" s="91"/>
      <c r="Q203" s="91"/>
      <c r="R203" s="91"/>
      <c r="S203" s="91"/>
    </row>
    <row r="204" spans="1:19" ht="19.9" customHeight="1">
      <c r="A204" s="34">
        <v>195</v>
      </c>
      <c r="B204" s="66"/>
      <c r="C204" s="67"/>
      <c r="D204" s="68">
        <f>SUM(Tableau4[[#This Row],[TBI et NBI Mensuel]]*12)</f>
        <v>0</v>
      </c>
      <c r="E204" s="69">
        <f>Tableau4[[#This Row],[NB Heures Mensuelles]]*12</f>
        <v>0</v>
      </c>
      <c r="F204" s="70" t="e">
        <f>Tableau4[[#This Row],[TBI-NBI Annuel]]/Tableau4[[#This Row],[Heures Annuelles]]*1820</f>
        <v>#DIV/0!</v>
      </c>
      <c r="G204" s="29">
        <f t="shared" si="20"/>
        <v>0</v>
      </c>
      <c r="H204" s="71" t="e">
        <f t="shared" si="18"/>
        <v>#DIV/0!</v>
      </c>
      <c r="I204" s="72" t="e">
        <f t="shared" si="19"/>
        <v>#DIV/0!</v>
      </c>
      <c r="J204" s="17"/>
      <c r="K204" s="62"/>
      <c r="M204" s="91"/>
      <c r="N204" s="91"/>
      <c r="O204" s="91"/>
      <c r="P204" s="91"/>
      <c r="Q204" s="91"/>
      <c r="R204" s="91"/>
      <c r="S204" s="91"/>
    </row>
    <row r="205" spans="1:19" ht="19.9" customHeight="1">
      <c r="A205" s="34">
        <v>196</v>
      </c>
      <c r="B205" s="66"/>
      <c r="C205" s="67"/>
      <c r="D205" s="68">
        <f>SUM(Tableau4[[#This Row],[TBI et NBI Mensuel]]*12)</f>
        <v>0</v>
      </c>
      <c r="E205" s="69">
        <f>Tableau4[[#This Row],[NB Heures Mensuelles]]*12</f>
        <v>0</v>
      </c>
      <c r="F205" s="70" t="e">
        <f>Tableau4[[#This Row],[TBI-NBI Annuel]]/Tableau4[[#This Row],[Heures Annuelles]]*1820</f>
        <v>#DIV/0!</v>
      </c>
      <c r="G205" s="29">
        <f t="shared" si="20"/>
        <v>0</v>
      </c>
      <c r="H205" s="71" t="e">
        <f t="shared" si="18"/>
        <v>#DIV/0!</v>
      </c>
      <c r="I205" s="72" t="e">
        <f t="shared" si="19"/>
        <v>#DIV/0!</v>
      </c>
      <c r="J205" s="17"/>
      <c r="K205" s="62"/>
      <c r="M205" s="91"/>
      <c r="N205" s="91"/>
      <c r="O205" s="91"/>
      <c r="P205" s="91"/>
      <c r="Q205" s="91"/>
      <c r="R205" s="91"/>
      <c r="S205" s="91"/>
    </row>
    <row r="206" spans="1:19" ht="19.9" customHeight="1">
      <c r="A206" s="34">
        <v>197</v>
      </c>
      <c r="B206" s="66"/>
      <c r="C206" s="67"/>
      <c r="D206" s="68">
        <f>SUM(Tableau4[[#This Row],[TBI et NBI Mensuel]]*12)</f>
        <v>0</v>
      </c>
      <c r="E206" s="69">
        <f>Tableau4[[#This Row],[NB Heures Mensuelles]]*12</f>
        <v>0</v>
      </c>
      <c r="F206" s="70" t="e">
        <f>Tableau4[[#This Row],[TBI-NBI Annuel]]/Tableau4[[#This Row],[Heures Annuelles]]*1820</f>
        <v>#DIV/0!</v>
      </c>
      <c r="G206" s="29">
        <f t="shared" si="20"/>
        <v>0</v>
      </c>
      <c r="H206" s="71" t="e">
        <f t="shared" si="18"/>
        <v>#DIV/0!</v>
      </c>
      <c r="I206" s="72" t="e">
        <f t="shared" si="19"/>
        <v>#DIV/0!</v>
      </c>
      <c r="J206" s="17"/>
      <c r="K206" s="62"/>
      <c r="M206" s="91"/>
      <c r="N206" s="91"/>
      <c r="O206" s="91"/>
      <c r="P206" s="91"/>
      <c r="Q206" s="91"/>
      <c r="R206" s="91"/>
      <c r="S206" s="91"/>
    </row>
    <row r="207" spans="1:19" ht="19.9" customHeight="1">
      <c r="A207" s="34">
        <v>198</v>
      </c>
      <c r="B207" s="66"/>
      <c r="C207" s="67"/>
      <c r="D207" s="68">
        <f>SUM(Tableau4[[#This Row],[TBI et NBI Mensuel]]*12)</f>
        <v>0</v>
      </c>
      <c r="E207" s="69">
        <f>Tableau4[[#This Row],[NB Heures Mensuelles]]*12</f>
        <v>0</v>
      </c>
      <c r="F207" s="70" t="e">
        <f>Tableau4[[#This Row],[TBI-NBI Annuel]]/Tableau4[[#This Row],[Heures Annuelles]]*1820</f>
        <v>#DIV/0!</v>
      </c>
      <c r="G207" s="29">
        <f t="shared" si="20"/>
        <v>0</v>
      </c>
      <c r="H207" s="71" t="e">
        <f t="shared" si="18"/>
        <v>#DIV/0!</v>
      </c>
      <c r="I207" s="72" t="e">
        <f t="shared" si="19"/>
        <v>#DIV/0!</v>
      </c>
      <c r="J207" s="17"/>
      <c r="K207" s="62"/>
      <c r="M207" s="91"/>
      <c r="N207" s="91"/>
      <c r="O207" s="91"/>
      <c r="P207" s="91"/>
      <c r="Q207" s="91"/>
      <c r="R207" s="91"/>
      <c r="S207" s="91"/>
    </row>
    <row r="208" spans="1:19" ht="19.9" customHeight="1">
      <c r="A208" s="34">
        <v>199</v>
      </c>
      <c r="B208" s="66"/>
      <c r="C208" s="67"/>
      <c r="D208" s="68">
        <f>SUM(Tableau4[[#This Row],[TBI et NBI Mensuel]]*12)</f>
        <v>0</v>
      </c>
      <c r="E208" s="69">
        <f>Tableau4[[#This Row],[NB Heures Mensuelles]]*12</f>
        <v>0</v>
      </c>
      <c r="F208" s="70" t="e">
        <f>Tableau4[[#This Row],[TBI-NBI Annuel]]/Tableau4[[#This Row],[Heures Annuelles]]*1820</f>
        <v>#DIV/0!</v>
      </c>
      <c r="G208" s="29">
        <f t="shared" si="20"/>
        <v>0</v>
      </c>
      <c r="H208" s="71" t="e">
        <f t="shared" si="18"/>
        <v>#DIV/0!</v>
      </c>
      <c r="I208" s="72" t="e">
        <f t="shared" si="19"/>
        <v>#DIV/0!</v>
      </c>
      <c r="J208" s="17"/>
      <c r="K208" s="62"/>
      <c r="M208" s="91"/>
      <c r="N208" s="91"/>
      <c r="O208" s="91"/>
      <c r="P208" s="91"/>
      <c r="Q208" s="91"/>
      <c r="R208" s="91"/>
      <c r="S208" s="91"/>
    </row>
    <row r="209" spans="1:19" ht="19.9" customHeight="1">
      <c r="A209" s="34">
        <v>200</v>
      </c>
      <c r="B209" s="66"/>
      <c r="C209" s="67"/>
      <c r="D209" s="68">
        <f>SUM(Tableau4[[#This Row],[TBI et NBI Mensuel]]*12)</f>
        <v>0</v>
      </c>
      <c r="E209" s="69">
        <f>Tableau4[[#This Row],[NB Heures Mensuelles]]*12</f>
        <v>0</v>
      </c>
      <c r="F209" s="70" t="e">
        <f>Tableau4[[#This Row],[TBI-NBI Annuel]]/Tableau4[[#This Row],[Heures Annuelles]]*1820</f>
        <v>#DIV/0!</v>
      </c>
      <c r="G209" s="29">
        <f t="shared" si="20"/>
        <v>0</v>
      </c>
      <c r="H209" s="71" t="e">
        <f aca="true" t="shared" si="21" ref="H209:H240">IF(G209&lt;=O$12,G209,O$12)</f>
        <v>#DIV/0!</v>
      </c>
      <c r="I209" s="72" t="e">
        <f aca="true" t="shared" si="22" ref="I209:I240">G209-H209</f>
        <v>#DIV/0!</v>
      </c>
      <c r="J209" s="17"/>
      <c r="K209" s="62"/>
      <c r="M209" s="91"/>
      <c r="N209" s="91"/>
      <c r="O209" s="91"/>
      <c r="P209" s="91"/>
      <c r="Q209" s="91"/>
      <c r="R209" s="91"/>
      <c r="S209" s="91"/>
    </row>
    <row r="210" spans="1:19" ht="19.9" customHeight="1">
      <c r="A210" s="34">
        <v>201</v>
      </c>
      <c r="B210" s="66"/>
      <c r="C210" s="67"/>
      <c r="D210" s="68">
        <f>SUM(Tableau4[[#This Row],[TBI et NBI Mensuel]]*12)</f>
        <v>0</v>
      </c>
      <c r="E210" s="69">
        <f>Tableau4[[#This Row],[NB Heures Mensuelles]]*12</f>
        <v>0</v>
      </c>
      <c r="F210" s="70" t="e">
        <f>Tableau4[[#This Row],[TBI-NBI Annuel]]/Tableau4[[#This Row],[Heures Annuelles]]*1820</f>
        <v>#DIV/0!</v>
      </c>
      <c r="G210" s="29">
        <f t="shared" si="20"/>
        <v>0</v>
      </c>
      <c r="H210" s="71" t="e">
        <f t="shared" si="21"/>
        <v>#DIV/0!</v>
      </c>
      <c r="I210" s="72" t="e">
        <f t="shared" si="22"/>
        <v>#DIV/0!</v>
      </c>
      <c r="J210" s="17"/>
      <c r="K210" s="62"/>
      <c r="M210" s="91"/>
      <c r="N210" s="91"/>
      <c r="O210" s="91"/>
      <c r="P210" s="91"/>
      <c r="Q210" s="91"/>
      <c r="R210" s="91"/>
      <c r="S210" s="91"/>
    </row>
    <row r="211" spans="1:19" ht="19.9" customHeight="1">
      <c r="A211" s="34">
        <v>202</v>
      </c>
      <c r="B211" s="66"/>
      <c r="C211" s="67"/>
      <c r="D211" s="68">
        <f>SUM(Tableau4[[#This Row],[TBI et NBI Mensuel]]*12)</f>
        <v>0</v>
      </c>
      <c r="E211" s="69">
        <f>Tableau4[[#This Row],[NB Heures Mensuelles]]*12</f>
        <v>0</v>
      </c>
      <c r="F211" s="70" t="e">
        <f>Tableau4[[#This Row],[TBI-NBI Annuel]]/Tableau4[[#This Row],[Heures Annuelles]]*1820</f>
        <v>#DIV/0!</v>
      </c>
      <c r="G211" s="29">
        <f t="shared" si="20"/>
        <v>0</v>
      </c>
      <c r="H211" s="71" t="e">
        <f t="shared" si="21"/>
        <v>#DIV/0!</v>
      </c>
      <c r="I211" s="72" t="e">
        <f t="shared" si="22"/>
        <v>#DIV/0!</v>
      </c>
      <c r="J211" s="17"/>
      <c r="K211" s="62"/>
      <c r="M211" s="91"/>
      <c r="N211" s="91"/>
      <c r="O211" s="91"/>
      <c r="P211" s="91"/>
      <c r="Q211" s="91"/>
      <c r="R211" s="91"/>
      <c r="S211" s="91"/>
    </row>
    <row r="212" spans="1:19" ht="19.9" customHeight="1">
      <c r="A212" s="34">
        <v>203</v>
      </c>
      <c r="B212" s="66"/>
      <c r="C212" s="67"/>
      <c r="D212" s="68">
        <f>SUM(Tableau4[[#This Row],[TBI et NBI Mensuel]]*12)</f>
        <v>0</v>
      </c>
      <c r="E212" s="69">
        <f>Tableau4[[#This Row],[NB Heures Mensuelles]]*12</f>
        <v>0</v>
      </c>
      <c r="F212" s="70" t="e">
        <f>Tableau4[[#This Row],[TBI-NBI Annuel]]/Tableau4[[#This Row],[Heures Annuelles]]*1820</f>
        <v>#DIV/0!</v>
      </c>
      <c r="G212" s="29">
        <f t="shared" si="20"/>
        <v>0</v>
      </c>
      <c r="H212" s="71" t="e">
        <f t="shared" si="21"/>
        <v>#DIV/0!</v>
      </c>
      <c r="I212" s="72" t="e">
        <f t="shared" si="22"/>
        <v>#DIV/0!</v>
      </c>
      <c r="J212" s="17"/>
      <c r="K212" s="62"/>
      <c r="M212" s="91"/>
      <c r="N212" s="91"/>
      <c r="O212" s="91"/>
      <c r="P212" s="91"/>
      <c r="Q212" s="91"/>
      <c r="R212" s="91"/>
      <c r="S212" s="91"/>
    </row>
    <row r="213" spans="1:19" ht="19.9" customHeight="1">
      <c r="A213" s="34">
        <v>204</v>
      </c>
      <c r="B213" s="66"/>
      <c r="C213" s="67"/>
      <c r="D213" s="68">
        <f>SUM(Tableau4[[#This Row],[TBI et NBI Mensuel]]*12)</f>
        <v>0</v>
      </c>
      <c r="E213" s="69">
        <f>Tableau4[[#This Row],[NB Heures Mensuelles]]*12</f>
        <v>0</v>
      </c>
      <c r="F213" s="70" t="e">
        <f>Tableau4[[#This Row],[TBI-NBI Annuel]]/Tableau4[[#This Row],[Heures Annuelles]]*1820</f>
        <v>#DIV/0!</v>
      </c>
      <c r="G213" s="29">
        <f t="shared" si="20"/>
        <v>0</v>
      </c>
      <c r="H213" s="71" t="e">
        <f t="shared" si="21"/>
        <v>#DIV/0!</v>
      </c>
      <c r="I213" s="72" t="e">
        <f t="shared" si="22"/>
        <v>#DIV/0!</v>
      </c>
      <c r="J213" s="17"/>
      <c r="K213" s="62"/>
      <c r="M213" s="91"/>
      <c r="N213" s="91"/>
      <c r="O213" s="91"/>
      <c r="P213" s="91"/>
      <c r="Q213" s="91"/>
      <c r="R213" s="91"/>
      <c r="S213" s="91"/>
    </row>
    <row r="214" spans="1:19" ht="19.9" customHeight="1">
      <c r="A214" s="34">
        <v>205</v>
      </c>
      <c r="B214" s="66"/>
      <c r="C214" s="67"/>
      <c r="D214" s="68">
        <f>SUM(Tableau4[[#This Row],[TBI et NBI Mensuel]]*12)</f>
        <v>0</v>
      </c>
      <c r="E214" s="69">
        <f>Tableau4[[#This Row],[NB Heures Mensuelles]]*12</f>
        <v>0</v>
      </c>
      <c r="F214" s="70" t="e">
        <f>Tableau4[[#This Row],[TBI-NBI Annuel]]/Tableau4[[#This Row],[Heures Annuelles]]*1820</f>
        <v>#DIV/0!</v>
      </c>
      <c r="G214" s="29">
        <f t="shared" si="20"/>
        <v>0</v>
      </c>
      <c r="H214" s="71" t="e">
        <f t="shared" si="21"/>
        <v>#DIV/0!</v>
      </c>
      <c r="I214" s="72" t="e">
        <f t="shared" si="22"/>
        <v>#DIV/0!</v>
      </c>
      <c r="J214" s="17"/>
      <c r="K214" s="62"/>
      <c r="M214" s="91"/>
      <c r="N214" s="91"/>
      <c r="O214" s="91"/>
      <c r="P214" s="91"/>
      <c r="Q214" s="91"/>
      <c r="R214" s="91"/>
      <c r="S214" s="91"/>
    </row>
    <row r="215" spans="1:19" ht="19.9" customHeight="1">
      <c r="A215" s="34">
        <v>206</v>
      </c>
      <c r="B215" s="66"/>
      <c r="C215" s="67"/>
      <c r="D215" s="68">
        <f>SUM(Tableau4[[#This Row],[TBI et NBI Mensuel]]*12)</f>
        <v>0</v>
      </c>
      <c r="E215" s="69">
        <f>Tableau4[[#This Row],[NB Heures Mensuelles]]*12</f>
        <v>0</v>
      </c>
      <c r="F215" s="70" t="e">
        <f>Tableau4[[#This Row],[TBI-NBI Annuel]]/Tableau4[[#This Row],[Heures Annuelles]]*1820</f>
        <v>#DIV/0!</v>
      </c>
      <c r="G215" s="29">
        <f t="shared" si="20"/>
        <v>0</v>
      </c>
      <c r="H215" s="71" t="e">
        <f t="shared" si="21"/>
        <v>#DIV/0!</v>
      </c>
      <c r="I215" s="72" t="e">
        <f t="shared" si="22"/>
        <v>#DIV/0!</v>
      </c>
      <c r="J215" s="17"/>
      <c r="K215" s="62"/>
      <c r="M215" s="91"/>
      <c r="N215" s="91"/>
      <c r="O215" s="91"/>
      <c r="P215" s="91"/>
      <c r="Q215" s="91"/>
      <c r="R215" s="91"/>
      <c r="S215" s="91"/>
    </row>
    <row r="216" spans="1:19" ht="19.9" customHeight="1">
      <c r="A216" s="34">
        <v>207</v>
      </c>
      <c r="B216" s="66"/>
      <c r="C216" s="67"/>
      <c r="D216" s="68">
        <f>SUM(Tableau4[[#This Row],[TBI et NBI Mensuel]]*12)</f>
        <v>0</v>
      </c>
      <c r="E216" s="69">
        <f>Tableau4[[#This Row],[NB Heures Mensuelles]]*12</f>
        <v>0</v>
      </c>
      <c r="F216" s="70" t="e">
        <f>Tableau4[[#This Row],[TBI-NBI Annuel]]/Tableau4[[#This Row],[Heures Annuelles]]*1820</f>
        <v>#DIV/0!</v>
      </c>
      <c r="G216" s="29">
        <f t="shared" si="20"/>
        <v>0</v>
      </c>
      <c r="H216" s="71" t="e">
        <f t="shared" si="21"/>
        <v>#DIV/0!</v>
      </c>
      <c r="I216" s="72" t="e">
        <f t="shared" si="22"/>
        <v>#DIV/0!</v>
      </c>
      <c r="J216" s="17"/>
      <c r="K216" s="62"/>
      <c r="M216" s="91"/>
      <c r="N216" s="91"/>
      <c r="O216" s="91"/>
      <c r="P216" s="91"/>
      <c r="Q216" s="91"/>
      <c r="R216" s="91"/>
      <c r="S216" s="91"/>
    </row>
    <row r="217" spans="1:19" ht="19.9" customHeight="1">
      <c r="A217" s="34">
        <v>208</v>
      </c>
      <c r="B217" s="66"/>
      <c r="C217" s="67"/>
      <c r="D217" s="68">
        <f>SUM(Tableau4[[#This Row],[TBI et NBI Mensuel]]*12)</f>
        <v>0</v>
      </c>
      <c r="E217" s="69">
        <f>Tableau4[[#This Row],[NB Heures Mensuelles]]*12</f>
        <v>0</v>
      </c>
      <c r="F217" s="70" t="e">
        <f>Tableau4[[#This Row],[TBI-NBI Annuel]]/Tableau4[[#This Row],[Heures Annuelles]]*1820</f>
        <v>#DIV/0!</v>
      </c>
      <c r="G217" s="29">
        <f t="shared" si="20"/>
        <v>0</v>
      </c>
      <c r="H217" s="71" t="e">
        <f t="shared" si="21"/>
        <v>#DIV/0!</v>
      </c>
      <c r="I217" s="72" t="e">
        <f t="shared" si="22"/>
        <v>#DIV/0!</v>
      </c>
      <c r="J217" s="17"/>
      <c r="K217" s="62"/>
      <c r="M217" s="91"/>
      <c r="N217" s="91"/>
      <c r="O217" s="91"/>
      <c r="P217" s="91"/>
      <c r="Q217" s="91"/>
      <c r="R217" s="91"/>
      <c r="S217" s="91"/>
    </row>
    <row r="218" spans="1:19" ht="19.9" customHeight="1">
      <c r="A218" s="34">
        <v>209</v>
      </c>
      <c r="B218" s="66"/>
      <c r="C218" s="67"/>
      <c r="D218" s="68">
        <f>SUM(Tableau4[[#This Row],[TBI et NBI Mensuel]]*12)</f>
        <v>0</v>
      </c>
      <c r="E218" s="69">
        <f>Tableau4[[#This Row],[NB Heures Mensuelles]]*12</f>
        <v>0</v>
      </c>
      <c r="F218" s="70" t="e">
        <f>Tableau4[[#This Row],[TBI-NBI Annuel]]/Tableau4[[#This Row],[Heures Annuelles]]*1820</f>
        <v>#DIV/0!</v>
      </c>
      <c r="G218" s="29">
        <f t="shared" si="20"/>
        <v>0</v>
      </c>
      <c r="H218" s="71" t="e">
        <f t="shared" si="21"/>
        <v>#DIV/0!</v>
      </c>
      <c r="I218" s="72" t="e">
        <f t="shared" si="22"/>
        <v>#DIV/0!</v>
      </c>
      <c r="J218" s="17"/>
      <c r="K218" s="62"/>
      <c r="M218" s="91"/>
      <c r="N218" s="91"/>
      <c r="O218" s="91"/>
      <c r="P218" s="91"/>
      <c r="Q218" s="91"/>
      <c r="R218" s="91"/>
      <c r="S218" s="91"/>
    </row>
    <row r="219" spans="1:19" ht="19.9" customHeight="1">
      <c r="A219" s="34">
        <v>210</v>
      </c>
      <c r="B219" s="66"/>
      <c r="C219" s="67"/>
      <c r="D219" s="68">
        <f>SUM(Tableau4[[#This Row],[TBI et NBI Mensuel]]*12)</f>
        <v>0</v>
      </c>
      <c r="E219" s="69">
        <f>Tableau4[[#This Row],[NB Heures Mensuelles]]*12</f>
        <v>0</v>
      </c>
      <c r="F219" s="70" t="e">
        <f>Tableau4[[#This Row],[TBI-NBI Annuel]]/Tableau4[[#This Row],[Heures Annuelles]]*1820</f>
        <v>#DIV/0!</v>
      </c>
      <c r="G219" s="29">
        <f t="shared" si="20"/>
        <v>0</v>
      </c>
      <c r="H219" s="71" t="e">
        <f t="shared" si="21"/>
        <v>#DIV/0!</v>
      </c>
      <c r="I219" s="72" t="e">
        <f t="shared" si="22"/>
        <v>#DIV/0!</v>
      </c>
      <c r="J219" s="17"/>
      <c r="K219" s="62"/>
      <c r="M219" s="91"/>
      <c r="N219" s="91"/>
      <c r="O219" s="91"/>
      <c r="P219" s="91"/>
      <c r="Q219" s="91"/>
      <c r="R219" s="91"/>
      <c r="S219" s="91"/>
    </row>
    <row r="220" spans="1:19" ht="19.9" customHeight="1">
      <c r="A220" s="34">
        <v>211</v>
      </c>
      <c r="B220" s="66"/>
      <c r="C220" s="67"/>
      <c r="D220" s="68">
        <f>SUM(Tableau4[[#This Row],[TBI et NBI Mensuel]]*12)</f>
        <v>0</v>
      </c>
      <c r="E220" s="69">
        <f>Tableau4[[#This Row],[NB Heures Mensuelles]]*12</f>
        <v>0</v>
      </c>
      <c r="F220" s="70" t="e">
        <f>Tableau4[[#This Row],[TBI-NBI Annuel]]/Tableau4[[#This Row],[Heures Annuelles]]*1820</f>
        <v>#DIV/0!</v>
      </c>
      <c r="G220" s="29">
        <f t="shared" si="20"/>
        <v>0</v>
      </c>
      <c r="H220" s="71" t="e">
        <f t="shared" si="21"/>
        <v>#DIV/0!</v>
      </c>
      <c r="I220" s="72" t="e">
        <f t="shared" si="22"/>
        <v>#DIV/0!</v>
      </c>
      <c r="J220" s="17"/>
      <c r="K220" s="62"/>
      <c r="M220" s="91"/>
      <c r="N220" s="91"/>
      <c r="O220" s="91"/>
      <c r="P220" s="91"/>
      <c r="Q220" s="91"/>
      <c r="R220" s="91"/>
      <c r="S220" s="91"/>
    </row>
    <row r="221" spans="1:19" ht="19.9" customHeight="1">
      <c r="A221" s="34">
        <v>212</v>
      </c>
      <c r="B221" s="66"/>
      <c r="C221" s="67"/>
      <c r="D221" s="68">
        <f>SUM(Tableau4[[#This Row],[TBI et NBI Mensuel]]*12)</f>
        <v>0</v>
      </c>
      <c r="E221" s="69">
        <f>Tableau4[[#This Row],[NB Heures Mensuelles]]*12</f>
        <v>0</v>
      </c>
      <c r="F221" s="70" t="e">
        <f>Tableau4[[#This Row],[TBI-NBI Annuel]]/Tableau4[[#This Row],[Heures Annuelles]]*1820</f>
        <v>#DIV/0!</v>
      </c>
      <c r="G221" s="29">
        <f t="shared" si="20"/>
        <v>0</v>
      </c>
      <c r="H221" s="71" t="e">
        <f t="shared" si="21"/>
        <v>#DIV/0!</v>
      </c>
      <c r="I221" s="72" t="e">
        <f t="shared" si="22"/>
        <v>#DIV/0!</v>
      </c>
      <c r="J221" s="17"/>
      <c r="K221" s="62"/>
      <c r="M221" s="91"/>
      <c r="N221" s="91"/>
      <c r="O221" s="91"/>
      <c r="P221" s="91"/>
      <c r="Q221" s="91"/>
      <c r="R221" s="91"/>
      <c r="S221" s="91"/>
    </row>
    <row r="222" spans="1:19" ht="19.9" customHeight="1">
      <c r="A222" s="34">
        <v>213</v>
      </c>
      <c r="B222" s="66"/>
      <c r="C222" s="67"/>
      <c r="D222" s="68">
        <f>SUM(Tableau4[[#This Row],[TBI et NBI Mensuel]]*12)</f>
        <v>0</v>
      </c>
      <c r="E222" s="69">
        <f>Tableau4[[#This Row],[NB Heures Mensuelles]]*12</f>
        <v>0</v>
      </c>
      <c r="F222" s="70" t="e">
        <f>Tableau4[[#This Row],[TBI-NBI Annuel]]/Tableau4[[#This Row],[Heures Annuelles]]*1820</f>
        <v>#DIV/0!</v>
      </c>
      <c r="G222" s="29">
        <f t="shared" si="20"/>
        <v>0</v>
      </c>
      <c r="H222" s="71" t="e">
        <f t="shared" si="21"/>
        <v>#DIV/0!</v>
      </c>
      <c r="I222" s="72" t="e">
        <f t="shared" si="22"/>
        <v>#DIV/0!</v>
      </c>
      <c r="J222" s="17"/>
      <c r="K222" s="62"/>
      <c r="M222" s="91"/>
      <c r="N222" s="91"/>
      <c r="O222" s="91"/>
      <c r="P222" s="91"/>
      <c r="Q222" s="91"/>
      <c r="R222" s="91"/>
      <c r="S222" s="91"/>
    </row>
    <row r="223" spans="1:19" ht="19.9" customHeight="1">
      <c r="A223" s="34">
        <v>214</v>
      </c>
      <c r="B223" s="66"/>
      <c r="C223" s="67"/>
      <c r="D223" s="68">
        <f>SUM(Tableau4[[#This Row],[TBI et NBI Mensuel]]*12)</f>
        <v>0</v>
      </c>
      <c r="E223" s="69">
        <f>Tableau4[[#This Row],[NB Heures Mensuelles]]*12</f>
        <v>0</v>
      </c>
      <c r="F223" s="70" t="e">
        <f>Tableau4[[#This Row],[TBI-NBI Annuel]]/Tableau4[[#This Row],[Heures Annuelles]]*1820</f>
        <v>#DIV/0!</v>
      </c>
      <c r="G223" s="29">
        <f t="shared" si="20"/>
        <v>0</v>
      </c>
      <c r="H223" s="71" t="e">
        <f t="shared" si="21"/>
        <v>#DIV/0!</v>
      </c>
      <c r="I223" s="72" t="e">
        <f t="shared" si="22"/>
        <v>#DIV/0!</v>
      </c>
      <c r="J223" s="17"/>
      <c r="K223" s="62"/>
      <c r="M223" s="91"/>
      <c r="N223" s="91"/>
      <c r="O223" s="91"/>
      <c r="P223" s="91"/>
      <c r="Q223" s="91"/>
      <c r="R223" s="91"/>
      <c r="S223" s="91"/>
    </row>
    <row r="224" spans="1:19" ht="19.9" customHeight="1">
      <c r="A224" s="34">
        <v>215</v>
      </c>
      <c r="B224" s="66"/>
      <c r="C224" s="67"/>
      <c r="D224" s="68">
        <f>SUM(Tableau4[[#This Row],[TBI et NBI Mensuel]]*12)</f>
        <v>0</v>
      </c>
      <c r="E224" s="69">
        <f>Tableau4[[#This Row],[NB Heures Mensuelles]]*12</f>
        <v>0</v>
      </c>
      <c r="F224" s="70" t="e">
        <f>Tableau4[[#This Row],[TBI-NBI Annuel]]/Tableau4[[#This Row],[Heures Annuelles]]*1820</f>
        <v>#DIV/0!</v>
      </c>
      <c r="G224" s="29">
        <f t="shared" si="20"/>
        <v>0</v>
      </c>
      <c r="H224" s="71" t="e">
        <f t="shared" si="21"/>
        <v>#DIV/0!</v>
      </c>
      <c r="I224" s="72" t="e">
        <f t="shared" si="22"/>
        <v>#DIV/0!</v>
      </c>
      <c r="J224" s="17"/>
      <c r="K224" s="62"/>
      <c r="M224" s="91"/>
      <c r="N224" s="91"/>
      <c r="O224" s="91"/>
      <c r="P224" s="91"/>
      <c r="Q224" s="91"/>
      <c r="R224" s="91"/>
      <c r="S224" s="91"/>
    </row>
    <row r="225" spans="1:19" ht="19.9" customHeight="1">
      <c r="A225" s="34">
        <v>216</v>
      </c>
      <c r="B225" s="66"/>
      <c r="C225" s="67"/>
      <c r="D225" s="68">
        <f>SUM(Tableau4[[#This Row],[TBI et NBI Mensuel]]*12)</f>
        <v>0</v>
      </c>
      <c r="E225" s="69">
        <f>Tableau4[[#This Row],[NB Heures Mensuelles]]*12</f>
        <v>0</v>
      </c>
      <c r="F225" s="70" t="e">
        <f>Tableau4[[#This Row],[TBI-NBI Annuel]]/Tableau4[[#This Row],[Heures Annuelles]]*1820</f>
        <v>#DIV/0!</v>
      </c>
      <c r="G225" s="29">
        <f t="shared" si="20"/>
        <v>0</v>
      </c>
      <c r="H225" s="71" t="e">
        <f t="shared" si="21"/>
        <v>#DIV/0!</v>
      </c>
      <c r="I225" s="72" t="e">
        <f t="shared" si="22"/>
        <v>#DIV/0!</v>
      </c>
      <c r="J225" s="17"/>
      <c r="K225" s="62"/>
      <c r="M225" s="91"/>
      <c r="N225" s="91"/>
      <c r="O225" s="91"/>
      <c r="P225" s="91"/>
      <c r="Q225" s="91"/>
      <c r="R225" s="91"/>
      <c r="S225" s="91"/>
    </row>
    <row r="226" spans="1:19" ht="19.9" customHeight="1">
      <c r="A226" s="34">
        <v>217</v>
      </c>
      <c r="B226" s="66"/>
      <c r="C226" s="67"/>
      <c r="D226" s="68">
        <f>SUM(Tableau4[[#This Row],[TBI et NBI Mensuel]]*12)</f>
        <v>0</v>
      </c>
      <c r="E226" s="69">
        <f>Tableau4[[#This Row],[NB Heures Mensuelles]]*12</f>
        <v>0</v>
      </c>
      <c r="F226" s="70" t="e">
        <f>Tableau4[[#This Row],[TBI-NBI Annuel]]/Tableau4[[#This Row],[Heures Annuelles]]*1820</f>
        <v>#DIV/0!</v>
      </c>
      <c r="G226" s="29">
        <f t="shared" si="20"/>
        <v>0</v>
      </c>
      <c r="H226" s="71" t="e">
        <f t="shared" si="21"/>
        <v>#DIV/0!</v>
      </c>
      <c r="I226" s="72" t="e">
        <f t="shared" si="22"/>
        <v>#DIV/0!</v>
      </c>
      <c r="J226" s="17"/>
      <c r="K226" s="62"/>
      <c r="M226" s="91"/>
      <c r="N226" s="91"/>
      <c r="O226" s="91"/>
      <c r="P226" s="91"/>
      <c r="Q226" s="91"/>
      <c r="R226" s="91"/>
      <c r="S226" s="91"/>
    </row>
    <row r="227" spans="1:19" ht="19.9" customHeight="1">
      <c r="A227" s="34">
        <v>218</v>
      </c>
      <c r="B227" s="66"/>
      <c r="C227" s="67"/>
      <c r="D227" s="68">
        <f>SUM(Tableau4[[#This Row],[TBI et NBI Mensuel]]*12)</f>
        <v>0</v>
      </c>
      <c r="E227" s="69">
        <f>Tableau4[[#This Row],[NB Heures Mensuelles]]*12</f>
        <v>0</v>
      </c>
      <c r="F227" s="70" t="e">
        <f>Tableau4[[#This Row],[TBI-NBI Annuel]]/Tableau4[[#This Row],[Heures Annuelles]]*1820</f>
        <v>#DIV/0!</v>
      </c>
      <c r="G227" s="29">
        <f t="shared" si="20"/>
        <v>0</v>
      </c>
      <c r="H227" s="71" t="e">
        <f t="shared" si="21"/>
        <v>#DIV/0!</v>
      </c>
      <c r="I227" s="72" t="e">
        <f t="shared" si="22"/>
        <v>#DIV/0!</v>
      </c>
      <c r="J227" s="17"/>
      <c r="K227" s="62"/>
      <c r="M227" s="91"/>
      <c r="N227" s="91"/>
      <c r="O227" s="91"/>
      <c r="P227" s="91"/>
      <c r="Q227" s="91"/>
      <c r="R227" s="91"/>
      <c r="S227" s="91"/>
    </row>
    <row r="228" spans="1:19" ht="19.9" customHeight="1">
      <c r="A228" s="34">
        <v>219</v>
      </c>
      <c r="B228" s="66"/>
      <c r="C228" s="67"/>
      <c r="D228" s="68">
        <f>SUM(Tableau4[[#This Row],[TBI et NBI Mensuel]]*12)</f>
        <v>0</v>
      </c>
      <c r="E228" s="69">
        <f>Tableau4[[#This Row],[NB Heures Mensuelles]]*12</f>
        <v>0</v>
      </c>
      <c r="F228" s="70" t="e">
        <f>Tableau4[[#This Row],[TBI-NBI Annuel]]/Tableau4[[#This Row],[Heures Annuelles]]*1820</f>
        <v>#DIV/0!</v>
      </c>
      <c r="G228" s="29">
        <f t="shared" si="20"/>
        <v>0</v>
      </c>
      <c r="H228" s="71" t="e">
        <f t="shared" si="21"/>
        <v>#DIV/0!</v>
      </c>
      <c r="I228" s="72" t="e">
        <f t="shared" si="22"/>
        <v>#DIV/0!</v>
      </c>
      <c r="J228" s="17"/>
      <c r="K228" s="62"/>
      <c r="M228" s="91"/>
      <c r="N228" s="91"/>
      <c r="O228" s="91"/>
      <c r="P228" s="91"/>
      <c r="Q228" s="91"/>
      <c r="R228" s="91"/>
      <c r="S228" s="91"/>
    </row>
    <row r="229" spans="1:19" ht="19.9" customHeight="1">
      <c r="A229" s="34">
        <v>220</v>
      </c>
      <c r="B229" s="66"/>
      <c r="C229" s="67"/>
      <c r="D229" s="68">
        <f>SUM(Tableau4[[#This Row],[TBI et NBI Mensuel]]*12)</f>
        <v>0</v>
      </c>
      <c r="E229" s="69">
        <f>Tableau4[[#This Row],[NB Heures Mensuelles]]*12</f>
        <v>0</v>
      </c>
      <c r="F229" s="70" t="e">
        <f>Tableau4[[#This Row],[TBI-NBI Annuel]]/Tableau4[[#This Row],[Heures Annuelles]]*1820</f>
        <v>#DIV/0!</v>
      </c>
      <c r="G229" s="29">
        <f t="shared" si="20"/>
        <v>0</v>
      </c>
      <c r="H229" s="71" t="e">
        <f t="shared" si="21"/>
        <v>#DIV/0!</v>
      </c>
      <c r="I229" s="72" t="e">
        <f t="shared" si="22"/>
        <v>#DIV/0!</v>
      </c>
      <c r="J229" s="17"/>
      <c r="K229" s="62"/>
      <c r="M229" s="91"/>
      <c r="N229" s="91"/>
      <c r="O229" s="91"/>
      <c r="P229" s="91"/>
      <c r="Q229" s="91"/>
      <c r="R229" s="91"/>
      <c r="S229" s="91"/>
    </row>
    <row r="230" spans="1:19" ht="19.9" customHeight="1">
      <c r="A230" s="34">
        <v>221</v>
      </c>
      <c r="B230" s="66"/>
      <c r="C230" s="67"/>
      <c r="D230" s="68">
        <f>SUM(Tableau4[[#This Row],[TBI et NBI Mensuel]]*12)</f>
        <v>0</v>
      </c>
      <c r="E230" s="69">
        <f>Tableau4[[#This Row],[NB Heures Mensuelles]]*12</f>
        <v>0</v>
      </c>
      <c r="F230" s="70" t="e">
        <f>Tableau4[[#This Row],[TBI-NBI Annuel]]/Tableau4[[#This Row],[Heures Annuelles]]*1820</f>
        <v>#DIV/0!</v>
      </c>
      <c r="G230" s="29">
        <f t="shared" si="20"/>
        <v>0</v>
      </c>
      <c r="H230" s="71" t="e">
        <f t="shared" si="21"/>
        <v>#DIV/0!</v>
      </c>
      <c r="I230" s="72" t="e">
        <f t="shared" si="22"/>
        <v>#DIV/0!</v>
      </c>
      <c r="J230" s="17"/>
      <c r="K230" s="62"/>
      <c r="M230" s="91"/>
      <c r="N230" s="91"/>
      <c r="O230" s="91"/>
      <c r="P230" s="91"/>
      <c r="Q230" s="91"/>
      <c r="R230" s="91"/>
      <c r="S230" s="91"/>
    </row>
    <row r="231" spans="1:19" ht="19.9" customHeight="1">
      <c r="A231" s="34">
        <v>222</v>
      </c>
      <c r="B231" s="66"/>
      <c r="C231" s="67"/>
      <c r="D231" s="68">
        <f>SUM(Tableau4[[#This Row],[TBI et NBI Mensuel]]*12)</f>
        <v>0</v>
      </c>
      <c r="E231" s="69">
        <f>Tableau4[[#This Row],[NB Heures Mensuelles]]*12</f>
        <v>0</v>
      </c>
      <c r="F231" s="70" t="e">
        <f>Tableau4[[#This Row],[TBI-NBI Annuel]]/Tableau4[[#This Row],[Heures Annuelles]]*1820</f>
        <v>#DIV/0!</v>
      </c>
      <c r="G231" s="29">
        <f t="shared" si="20"/>
        <v>0</v>
      </c>
      <c r="H231" s="71" t="e">
        <f t="shared" si="21"/>
        <v>#DIV/0!</v>
      </c>
      <c r="I231" s="72" t="e">
        <f t="shared" si="22"/>
        <v>#DIV/0!</v>
      </c>
      <c r="J231" s="17"/>
      <c r="K231" s="62"/>
      <c r="M231" s="91"/>
      <c r="N231" s="91"/>
      <c r="O231" s="91"/>
      <c r="P231" s="91"/>
      <c r="Q231" s="91"/>
      <c r="R231" s="91"/>
      <c r="S231" s="91"/>
    </row>
    <row r="232" spans="1:19" ht="19.9" customHeight="1">
      <c r="A232" s="34">
        <v>223</v>
      </c>
      <c r="B232" s="66"/>
      <c r="C232" s="67"/>
      <c r="D232" s="68">
        <f>SUM(Tableau4[[#This Row],[TBI et NBI Mensuel]]*12)</f>
        <v>0</v>
      </c>
      <c r="E232" s="69">
        <f>Tableau4[[#This Row],[NB Heures Mensuelles]]*12</f>
        <v>0</v>
      </c>
      <c r="F232" s="70" t="e">
        <f>Tableau4[[#This Row],[TBI-NBI Annuel]]/Tableau4[[#This Row],[Heures Annuelles]]*1820</f>
        <v>#DIV/0!</v>
      </c>
      <c r="G232" s="29">
        <f t="shared" si="20"/>
        <v>0</v>
      </c>
      <c r="H232" s="71" t="e">
        <f t="shared" si="21"/>
        <v>#DIV/0!</v>
      </c>
      <c r="I232" s="72" t="e">
        <f t="shared" si="22"/>
        <v>#DIV/0!</v>
      </c>
      <c r="J232" s="17"/>
      <c r="K232" s="62"/>
      <c r="M232" s="91"/>
      <c r="N232" s="91"/>
      <c r="O232" s="91"/>
      <c r="P232" s="91"/>
      <c r="Q232" s="91"/>
      <c r="R232" s="91"/>
      <c r="S232" s="91"/>
    </row>
    <row r="233" spans="1:19" ht="19.9" customHeight="1">
      <c r="A233" s="34">
        <v>224</v>
      </c>
      <c r="B233" s="66"/>
      <c r="C233" s="67"/>
      <c r="D233" s="68">
        <f>SUM(Tableau4[[#This Row],[TBI et NBI Mensuel]]*12)</f>
        <v>0</v>
      </c>
      <c r="E233" s="69">
        <f>Tableau4[[#This Row],[NB Heures Mensuelles]]*12</f>
        <v>0</v>
      </c>
      <c r="F233" s="70" t="e">
        <f>Tableau4[[#This Row],[TBI-NBI Annuel]]/Tableau4[[#This Row],[Heures Annuelles]]*1820</f>
        <v>#DIV/0!</v>
      </c>
      <c r="G233" s="29">
        <f t="shared" si="20"/>
        <v>0</v>
      </c>
      <c r="H233" s="71" t="e">
        <f t="shared" si="21"/>
        <v>#DIV/0!</v>
      </c>
      <c r="I233" s="72" t="e">
        <f t="shared" si="22"/>
        <v>#DIV/0!</v>
      </c>
      <c r="J233" s="17"/>
      <c r="K233" s="62"/>
      <c r="M233" s="91"/>
      <c r="N233" s="91"/>
      <c r="O233" s="91"/>
      <c r="P233" s="91"/>
      <c r="Q233" s="91"/>
      <c r="R233" s="91"/>
      <c r="S233" s="91"/>
    </row>
    <row r="234" spans="1:19" ht="19.9" customHeight="1">
      <c r="A234" s="34">
        <v>225</v>
      </c>
      <c r="B234" s="66"/>
      <c r="C234" s="67"/>
      <c r="D234" s="68">
        <f>SUM(Tableau4[[#This Row],[TBI et NBI Mensuel]]*12)</f>
        <v>0</v>
      </c>
      <c r="E234" s="69">
        <f>Tableau4[[#This Row],[NB Heures Mensuelles]]*12</f>
        <v>0</v>
      </c>
      <c r="F234" s="70" t="e">
        <f>Tableau4[[#This Row],[TBI-NBI Annuel]]/Tableau4[[#This Row],[Heures Annuelles]]*1820</f>
        <v>#DIV/0!</v>
      </c>
      <c r="G234" s="29">
        <f t="shared" si="20"/>
        <v>0</v>
      </c>
      <c r="H234" s="71" t="e">
        <f t="shared" si="21"/>
        <v>#DIV/0!</v>
      </c>
      <c r="I234" s="72" t="e">
        <f t="shared" si="22"/>
        <v>#DIV/0!</v>
      </c>
      <c r="J234" s="17"/>
      <c r="K234" s="62"/>
      <c r="M234" s="91"/>
      <c r="N234" s="91"/>
      <c r="O234" s="91"/>
      <c r="P234" s="91"/>
      <c r="Q234" s="91"/>
      <c r="R234" s="91"/>
      <c r="S234" s="91"/>
    </row>
    <row r="235" spans="1:19" ht="19.9" customHeight="1">
      <c r="A235" s="34">
        <v>226</v>
      </c>
      <c r="B235" s="66"/>
      <c r="C235" s="67"/>
      <c r="D235" s="68">
        <f>SUM(Tableau4[[#This Row],[TBI et NBI Mensuel]]*12)</f>
        <v>0</v>
      </c>
      <c r="E235" s="69">
        <f>Tableau4[[#This Row],[NB Heures Mensuelles]]*12</f>
        <v>0</v>
      </c>
      <c r="F235" s="70" t="e">
        <f>Tableau4[[#This Row],[TBI-NBI Annuel]]/Tableau4[[#This Row],[Heures Annuelles]]*1820</f>
        <v>#DIV/0!</v>
      </c>
      <c r="G235" s="29">
        <f t="shared" si="20"/>
        <v>0</v>
      </c>
      <c r="H235" s="71" t="e">
        <f t="shared" si="21"/>
        <v>#DIV/0!</v>
      </c>
      <c r="I235" s="72" t="e">
        <f t="shared" si="22"/>
        <v>#DIV/0!</v>
      </c>
      <c r="J235" s="17"/>
      <c r="K235" s="62"/>
      <c r="M235" s="91"/>
      <c r="N235" s="91"/>
      <c r="O235" s="91"/>
      <c r="P235" s="91"/>
      <c r="Q235" s="91"/>
      <c r="R235" s="91"/>
      <c r="S235" s="91"/>
    </row>
    <row r="236" spans="1:19" ht="19.9" customHeight="1">
      <c r="A236" s="34">
        <v>227</v>
      </c>
      <c r="B236" s="66"/>
      <c r="C236" s="67"/>
      <c r="D236" s="68">
        <f>SUM(Tableau4[[#This Row],[TBI et NBI Mensuel]]*12)</f>
        <v>0</v>
      </c>
      <c r="E236" s="69">
        <f>Tableau4[[#This Row],[NB Heures Mensuelles]]*12</f>
        <v>0</v>
      </c>
      <c r="F236" s="70" t="e">
        <f>Tableau4[[#This Row],[TBI-NBI Annuel]]/Tableau4[[#This Row],[Heures Annuelles]]*1820</f>
        <v>#DIV/0!</v>
      </c>
      <c r="G236" s="29">
        <f t="shared" si="20"/>
        <v>0</v>
      </c>
      <c r="H236" s="71" t="e">
        <f t="shared" si="21"/>
        <v>#DIV/0!</v>
      </c>
      <c r="I236" s="72" t="e">
        <f t="shared" si="22"/>
        <v>#DIV/0!</v>
      </c>
      <c r="J236" s="17"/>
      <c r="K236" s="62"/>
      <c r="M236" s="91"/>
      <c r="N236" s="91"/>
      <c r="O236" s="91"/>
      <c r="P236" s="91"/>
      <c r="Q236" s="91"/>
      <c r="R236" s="91"/>
      <c r="S236" s="91"/>
    </row>
    <row r="237" spans="1:19" ht="19.9" customHeight="1">
      <c r="A237" s="34">
        <v>228</v>
      </c>
      <c r="B237" s="66"/>
      <c r="C237" s="67"/>
      <c r="D237" s="68">
        <f>SUM(Tableau4[[#This Row],[TBI et NBI Mensuel]]*12)</f>
        <v>0</v>
      </c>
      <c r="E237" s="69">
        <f>Tableau4[[#This Row],[NB Heures Mensuelles]]*12</f>
        <v>0</v>
      </c>
      <c r="F237" s="70" t="e">
        <f>Tableau4[[#This Row],[TBI-NBI Annuel]]/Tableau4[[#This Row],[Heures Annuelles]]*1820</f>
        <v>#DIV/0!</v>
      </c>
      <c r="G237" s="29">
        <f t="shared" si="20"/>
        <v>0</v>
      </c>
      <c r="H237" s="71" t="e">
        <f t="shared" si="21"/>
        <v>#DIV/0!</v>
      </c>
      <c r="I237" s="72" t="e">
        <f t="shared" si="22"/>
        <v>#DIV/0!</v>
      </c>
      <c r="J237" s="17"/>
      <c r="K237" s="62"/>
      <c r="M237" s="91"/>
      <c r="N237" s="91"/>
      <c r="O237" s="91"/>
      <c r="P237" s="91"/>
      <c r="Q237" s="91"/>
      <c r="R237" s="91"/>
      <c r="S237" s="91"/>
    </row>
    <row r="238" spans="1:19" ht="19.9" customHeight="1">
      <c r="A238" s="34">
        <v>229</v>
      </c>
      <c r="B238" s="66"/>
      <c r="C238" s="67"/>
      <c r="D238" s="68">
        <f>SUM(Tableau4[[#This Row],[TBI et NBI Mensuel]]*12)</f>
        <v>0</v>
      </c>
      <c r="E238" s="69">
        <f>Tableau4[[#This Row],[NB Heures Mensuelles]]*12</f>
        <v>0</v>
      </c>
      <c r="F238" s="70" t="e">
        <f>Tableau4[[#This Row],[TBI-NBI Annuel]]/Tableau4[[#This Row],[Heures Annuelles]]*1820</f>
        <v>#DIV/0!</v>
      </c>
      <c r="G238" s="29">
        <f t="shared" si="20"/>
        <v>0</v>
      </c>
      <c r="H238" s="71" t="e">
        <f t="shared" si="21"/>
        <v>#DIV/0!</v>
      </c>
      <c r="I238" s="72" t="e">
        <f t="shared" si="22"/>
        <v>#DIV/0!</v>
      </c>
      <c r="J238" s="17"/>
      <c r="K238" s="62"/>
      <c r="M238" s="91"/>
      <c r="N238" s="91"/>
      <c r="O238" s="91"/>
      <c r="P238" s="91"/>
      <c r="Q238" s="91"/>
      <c r="R238" s="91"/>
      <c r="S238" s="91"/>
    </row>
    <row r="239" spans="1:19" ht="19.9" customHeight="1">
      <c r="A239" s="34">
        <v>230</v>
      </c>
      <c r="B239" s="66"/>
      <c r="C239" s="67"/>
      <c r="D239" s="68">
        <f>SUM(Tableau4[[#This Row],[TBI et NBI Mensuel]]*12)</f>
        <v>0</v>
      </c>
      <c r="E239" s="69">
        <f>Tableau4[[#This Row],[NB Heures Mensuelles]]*12</f>
        <v>0</v>
      </c>
      <c r="F239" s="70" t="e">
        <f>Tableau4[[#This Row],[TBI-NBI Annuel]]/Tableau4[[#This Row],[Heures Annuelles]]*1820</f>
        <v>#DIV/0!</v>
      </c>
      <c r="G239" s="29">
        <f t="shared" si="20"/>
        <v>0</v>
      </c>
      <c r="H239" s="71" t="e">
        <f t="shared" si="21"/>
        <v>#DIV/0!</v>
      </c>
      <c r="I239" s="72" t="e">
        <f t="shared" si="22"/>
        <v>#DIV/0!</v>
      </c>
      <c r="J239" s="17"/>
      <c r="K239" s="62"/>
      <c r="M239" s="91"/>
      <c r="N239" s="91"/>
      <c r="O239" s="91"/>
      <c r="P239" s="91"/>
      <c r="Q239" s="91"/>
      <c r="R239" s="91"/>
      <c r="S239" s="91"/>
    </row>
    <row r="240" spans="1:19" ht="19.9" customHeight="1">
      <c r="A240" s="34">
        <v>231</v>
      </c>
      <c r="B240" s="66"/>
      <c r="C240" s="67"/>
      <c r="D240" s="68">
        <f>SUM(Tableau4[[#This Row],[TBI et NBI Mensuel]]*12)</f>
        <v>0</v>
      </c>
      <c r="E240" s="69">
        <f>Tableau4[[#This Row],[NB Heures Mensuelles]]*12</f>
        <v>0</v>
      </c>
      <c r="F240" s="70" t="e">
        <f>Tableau4[[#This Row],[TBI-NBI Annuel]]/Tableau4[[#This Row],[Heures Annuelles]]*1820</f>
        <v>#DIV/0!</v>
      </c>
      <c r="G240" s="29">
        <f t="shared" si="20"/>
        <v>0</v>
      </c>
      <c r="H240" s="71" t="e">
        <f t="shared" si="21"/>
        <v>#DIV/0!</v>
      </c>
      <c r="I240" s="72" t="e">
        <f t="shared" si="22"/>
        <v>#DIV/0!</v>
      </c>
      <c r="J240" s="17"/>
      <c r="K240" s="62"/>
      <c r="M240" s="91"/>
      <c r="N240" s="91"/>
      <c r="O240" s="91"/>
      <c r="P240" s="91"/>
      <c r="Q240" s="91"/>
      <c r="R240" s="91"/>
      <c r="S240" s="91"/>
    </row>
    <row r="241" spans="1:19" ht="19.9" customHeight="1">
      <c r="A241" s="34">
        <v>232</v>
      </c>
      <c r="B241" s="66"/>
      <c r="C241" s="67"/>
      <c r="D241" s="68">
        <f>SUM(Tableau4[[#This Row],[TBI et NBI Mensuel]]*12)</f>
        <v>0</v>
      </c>
      <c r="E241" s="69">
        <f>Tableau4[[#This Row],[NB Heures Mensuelles]]*12</f>
        <v>0</v>
      </c>
      <c r="F241" s="70" t="e">
        <f>Tableau4[[#This Row],[TBI-NBI Annuel]]/Tableau4[[#This Row],[Heures Annuelles]]*1820</f>
        <v>#DIV/0!</v>
      </c>
      <c r="G241" s="29">
        <f t="shared" si="20"/>
        <v>0</v>
      </c>
      <c r="H241" s="71" t="e">
        <f aca="true" t="shared" si="23" ref="H241:H272">IF(G241&lt;=O$12,G241,O$12)</f>
        <v>#DIV/0!</v>
      </c>
      <c r="I241" s="72" t="e">
        <f aca="true" t="shared" si="24" ref="I241:I272">G241-H241</f>
        <v>#DIV/0!</v>
      </c>
      <c r="J241" s="17"/>
      <c r="K241" s="62"/>
      <c r="M241" s="91"/>
      <c r="N241" s="91"/>
      <c r="O241" s="91"/>
      <c r="P241" s="91"/>
      <c r="Q241" s="91"/>
      <c r="R241" s="91"/>
      <c r="S241" s="91"/>
    </row>
    <row r="242" spans="1:19" ht="19.9" customHeight="1">
      <c r="A242" s="34">
        <v>233</v>
      </c>
      <c r="B242" s="66"/>
      <c r="C242" s="67"/>
      <c r="D242" s="68">
        <f>SUM(Tableau4[[#This Row],[TBI et NBI Mensuel]]*12)</f>
        <v>0</v>
      </c>
      <c r="E242" s="69">
        <f>Tableau4[[#This Row],[NB Heures Mensuelles]]*12</f>
        <v>0</v>
      </c>
      <c r="F242" s="70" t="e">
        <f>Tableau4[[#This Row],[TBI-NBI Annuel]]/Tableau4[[#This Row],[Heures Annuelles]]*1820</f>
        <v>#DIV/0!</v>
      </c>
      <c r="G242" s="29">
        <f t="shared" si="20"/>
        <v>0</v>
      </c>
      <c r="H242" s="71" t="e">
        <f t="shared" si="23"/>
        <v>#DIV/0!</v>
      </c>
      <c r="I242" s="72" t="e">
        <f t="shared" si="24"/>
        <v>#DIV/0!</v>
      </c>
      <c r="J242" s="17"/>
      <c r="K242" s="62"/>
      <c r="M242" s="91"/>
      <c r="N242" s="91"/>
      <c r="O242" s="91"/>
      <c r="P242" s="91"/>
      <c r="Q242" s="91"/>
      <c r="R242" s="91"/>
      <c r="S242" s="91"/>
    </row>
    <row r="243" spans="1:19" ht="19.9" customHeight="1">
      <c r="A243" s="34">
        <v>234</v>
      </c>
      <c r="B243" s="66"/>
      <c r="C243" s="67"/>
      <c r="D243" s="68">
        <f>SUM(Tableau4[[#This Row],[TBI et NBI Mensuel]]*12)</f>
        <v>0</v>
      </c>
      <c r="E243" s="69">
        <f>Tableau4[[#This Row],[NB Heures Mensuelles]]*12</f>
        <v>0</v>
      </c>
      <c r="F243" s="70" t="e">
        <f>Tableau4[[#This Row],[TBI-NBI Annuel]]/Tableau4[[#This Row],[Heures Annuelles]]*1820</f>
        <v>#DIV/0!</v>
      </c>
      <c r="G243" s="29">
        <f t="shared" si="20"/>
        <v>0</v>
      </c>
      <c r="H243" s="71" t="e">
        <f t="shared" si="23"/>
        <v>#DIV/0!</v>
      </c>
      <c r="I243" s="72" t="e">
        <f t="shared" si="24"/>
        <v>#DIV/0!</v>
      </c>
      <c r="J243" s="17"/>
      <c r="K243" s="62"/>
      <c r="M243" s="91"/>
      <c r="N243" s="91"/>
      <c r="O243" s="91"/>
      <c r="P243" s="91"/>
      <c r="Q243" s="91"/>
      <c r="R243" s="91"/>
      <c r="S243" s="91"/>
    </row>
    <row r="244" spans="1:19" ht="19.9" customHeight="1">
      <c r="A244" s="34">
        <v>235</v>
      </c>
      <c r="B244" s="66"/>
      <c r="C244" s="67"/>
      <c r="D244" s="68">
        <f>SUM(Tableau4[[#This Row],[TBI et NBI Mensuel]]*12)</f>
        <v>0</v>
      </c>
      <c r="E244" s="69">
        <f>Tableau4[[#This Row],[NB Heures Mensuelles]]*12</f>
        <v>0</v>
      </c>
      <c r="F244" s="70" t="e">
        <f>Tableau4[[#This Row],[TBI-NBI Annuel]]/Tableau4[[#This Row],[Heures Annuelles]]*1820</f>
        <v>#DIV/0!</v>
      </c>
      <c r="G244" s="29">
        <f t="shared" si="20"/>
        <v>0</v>
      </c>
      <c r="H244" s="71" t="e">
        <f t="shared" si="23"/>
        <v>#DIV/0!</v>
      </c>
      <c r="I244" s="72" t="e">
        <f t="shared" si="24"/>
        <v>#DIV/0!</v>
      </c>
      <c r="J244" s="17"/>
      <c r="K244" s="62"/>
      <c r="M244" s="91"/>
      <c r="N244" s="91"/>
      <c r="O244" s="91"/>
      <c r="P244" s="91"/>
      <c r="Q244" s="91"/>
      <c r="R244" s="91"/>
      <c r="S244" s="91"/>
    </row>
    <row r="245" spans="1:19" ht="19.9" customHeight="1">
      <c r="A245" s="34">
        <v>236</v>
      </c>
      <c r="B245" s="66"/>
      <c r="C245" s="67"/>
      <c r="D245" s="68">
        <f>SUM(Tableau4[[#This Row],[TBI et NBI Mensuel]]*12)</f>
        <v>0</v>
      </c>
      <c r="E245" s="69">
        <f>Tableau4[[#This Row],[NB Heures Mensuelles]]*12</f>
        <v>0</v>
      </c>
      <c r="F245" s="70" t="e">
        <f>Tableau4[[#This Row],[TBI-NBI Annuel]]/Tableau4[[#This Row],[Heures Annuelles]]*1820</f>
        <v>#DIV/0!</v>
      </c>
      <c r="G245" s="29">
        <f t="shared" si="20"/>
        <v>0</v>
      </c>
      <c r="H245" s="71" t="e">
        <f t="shared" si="23"/>
        <v>#DIV/0!</v>
      </c>
      <c r="I245" s="72" t="e">
        <f t="shared" si="24"/>
        <v>#DIV/0!</v>
      </c>
      <c r="J245" s="17"/>
      <c r="K245" s="62"/>
      <c r="M245" s="91"/>
      <c r="N245" s="91"/>
      <c r="O245" s="91"/>
      <c r="P245" s="91"/>
      <c r="Q245" s="91"/>
      <c r="R245" s="91"/>
      <c r="S245" s="91"/>
    </row>
    <row r="246" spans="1:19" ht="19.9" customHeight="1">
      <c r="A246" s="34">
        <v>237</v>
      </c>
      <c r="B246" s="66"/>
      <c r="C246" s="67"/>
      <c r="D246" s="68">
        <f>SUM(Tableau4[[#This Row],[TBI et NBI Mensuel]]*12)</f>
        <v>0</v>
      </c>
      <c r="E246" s="69">
        <f>Tableau4[[#This Row],[NB Heures Mensuelles]]*12</f>
        <v>0</v>
      </c>
      <c r="F246" s="70" t="e">
        <f>Tableau4[[#This Row],[TBI-NBI Annuel]]/Tableau4[[#This Row],[Heures Annuelles]]*1820</f>
        <v>#DIV/0!</v>
      </c>
      <c r="G246" s="29">
        <f t="shared" si="20"/>
        <v>0</v>
      </c>
      <c r="H246" s="71" t="e">
        <f t="shared" si="23"/>
        <v>#DIV/0!</v>
      </c>
      <c r="I246" s="72" t="e">
        <f t="shared" si="24"/>
        <v>#DIV/0!</v>
      </c>
      <c r="J246" s="17"/>
      <c r="K246" s="62"/>
      <c r="M246" s="91"/>
      <c r="N246" s="91"/>
      <c r="O246" s="91"/>
      <c r="P246" s="91"/>
      <c r="Q246" s="91"/>
      <c r="R246" s="91"/>
      <c r="S246" s="91"/>
    </row>
    <row r="247" spans="1:19" ht="19.9" customHeight="1">
      <c r="A247" s="34">
        <v>238</v>
      </c>
      <c r="B247" s="66"/>
      <c r="C247" s="67"/>
      <c r="D247" s="68">
        <f>SUM(Tableau4[[#This Row],[TBI et NBI Mensuel]]*12)</f>
        <v>0</v>
      </c>
      <c r="E247" s="69">
        <f>Tableau4[[#This Row],[NB Heures Mensuelles]]*12</f>
        <v>0</v>
      </c>
      <c r="F247" s="70" t="e">
        <f>Tableau4[[#This Row],[TBI-NBI Annuel]]/Tableau4[[#This Row],[Heures Annuelles]]*1820</f>
        <v>#DIV/0!</v>
      </c>
      <c r="G247" s="29">
        <f t="shared" si="20"/>
        <v>0</v>
      </c>
      <c r="H247" s="71" t="e">
        <f t="shared" si="23"/>
        <v>#DIV/0!</v>
      </c>
      <c r="I247" s="72" t="e">
        <f t="shared" si="24"/>
        <v>#DIV/0!</v>
      </c>
      <c r="J247" s="17"/>
      <c r="K247" s="62"/>
      <c r="M247" s="91"/>
      <c r="N247" s="91"/>
      <c r="O247" s="91"/>
      <c r="P247" s="91"/>
      <c r="Q247" s="91"/>
      <c r="R247" s="91"/>
      <c r="S247" s="91"/>
    </row>
    <row r="248" spans="1:19" ht="19.9" customHeight="1">
      <c r="A248" s="34">
        <v>239</v>
      </c>
      <c r="B248" s="66"/>
      <c r="C248" s="67"/>
      <c r="D248" s="68">
        <f>SUM(Tableau4[[#This Row],[TBI et NBI Mensuel]]*12)</f>
        <v>0</v>
      </c>
      <c r="E248" s="69">
        <f>Tableau4[[#This Row],[NB Heures Mensuelles]]*12</f>
        <v>0</v>
      </c>
      <c r="F248" s="70" t="e">
        <f>Tableau4[[#This Row],[TBI-NBI Annuel]]/Tableau4[[#This Row],[Heures Annuelles]]*1820</f>
        <v>#DIV/0!</v>
      </c>
      <c r="G248" s="29">
        <f t="shared" si="20"/>
        <v>0</v>
      </c>
      <c r="H248" s="71" t="e">
        <f t="shared" si="23"/>
        <v>#DIV/0!</v>
      </c>
      <c r="I248" s="72" t="e">
        <f t="shared" si="24"/>
        <v>#DIV/0!</v>
      </c>
      <c r="J248" s="17"/>
      <c r="K248" s="62"/>
      <c r="M248" s="91"/>
      <c r="N248" s="91"/>
      <c r="O248" s="91"/>
      <c r="P248" s="91"/>
      <c r="Q248" s="91"/>
      <c r="R248" s="91"/>
      <c r="S248" s="91"/>
    </row>
    <row r="249" spans="1:19" ht="19.9" customHeight="1">
      <c r="A249" s="34">
        <v>240</v>
      </c>
      <c r="B249" s="66"/>
      <c r="C249" s="67"/>
      <c r="D249" s="68">
        <f>SUM(Tableau4[[#This Row],[TBI et NBI Mensuel]]*12)</f>
        <v>0</v>
      </c>
      <c r="E249" s="69">
        <f>Tableau4[[#This Row],[NB Heures Mensuelles]]*12</f>
        <v>0</v>
      </c>
      <c r="F249" s="70" t="e">
        <f>Tableau4[[#This Row],[TBI-NBI Annuel]]/Tableau4[[#This Row],[Heures Annuelles]]*1820</f>
        <v>#DIV/0!</v>
      </c>
      <c r="G249" s="29">
        <f t="shared" si="20"/>
        <v>0</v>
      </c>
      <c r="H249" s="71" t="e">
        <f t="shared" si="23"/>
        <v>#DIV/0!</v>
      </c>
      <c r="I249" s="72" t="e">
        <f t="shared" si="24"/>
        <v>#DIV/0!</v>
      </c>
      <c r="J249" s="17"/>
      <c r="K249" s="62"/>
      <c r="M249" s="91"/>
      <c r="N249" s="91"/>
      <c r="O249" s="91"/>
      <c r="P249" s="91"/>
      <c r="Q249" s="91"/>
      <c r="R249" s="91"/>
      <c r="S249" s="91"/>
    </row>
    <row r="250" spans="1:19" ht="19.9" customHeight="1">
      <c r="A250" s="34">
        <v>241</v>
      </c>
      <c r="B250" s="66"/>
      <c r="C250" s="67"/>
      <c r="D250" s="68">
        <f>SUM(Tableau4[[#This Row],[TBI et NBI Mensuel]]*12)</f>
        <v>0</v>
      </c>
      <c r="E250" s="69">
        <f>Tableau4[[#This Row],[NB Heures Mensuelles]]*12</f>
        <v>0</v>
      </c>
      <c r="F250" s="70" t="e">
        <f>Tableau4[[#This Row],[TBI-NBI Annuel]]/Tableau4[[#This Row],[Heures Annuelles]]*1820</f>
        <v>#DIV/0!</v>
      </c>
      <c r="G250" s="29">
        <f t="shared" si="20"/>
        <v>0</v>
      </c>
      <c r="H250" s="71" t="e">
        <f t="shared" si="23"/>
        <v>#DIV/0!</v>
      </c>
      <c r="I250" s="72" t="e">
        <f t="shared" si="24"/>
        <v>#DIV/0!</v>
      </c>
      <c r="J250" s="17"/>
      <c r="K250" s="62"/>
      <c r="M250" s="91"/>
      <c r="N250" s="91"/>
      <c r="O250" s="91"/>
      <c r="P250" s="91"/>
      <c r="Q250" s="91"/>
      <c r="R250" s="91"/>
      <c r="S250" s="91"/>
    </row>
    <row r="251" spans="1:19" ht="19.9" customHeight="1">
      <c r="A251" s="34">
        <v>242</v>
      </c>
      <c r="B251" s="66"/>
      <c r="C251" s="67"/>
      <c r="D251" s="68">
        <f>SUM(Tableau4[[#This Row],[TBI et NBI Mensuel]]*12)</f>
        <v>0</v>
      </c>
      <c r="E251" s="69">
        <f>Tableau4[[#This Row],[NB Heures Mensuelles]]*12</f>
        <v>0</v>
      </c>
      <c r="F251" s="70" t="e">
        <f>Tableau4[[#This Row],[TBI-NBI Annuel]]/Tableau4[[#This Row],[Heures Annuelles]]*1820</f>
        <v>#DIV/0!</v>
      </c>
      <c r="G251" s="29">
        <f t="shared" si="20"/>
        <v>0</v>
      </c>
      <c r="H251" s="71" t="e">
        <f t="shared" si="23"/>
        <v>#DIV/0!</v>
      </c>
      <c r="I251" s="72" t="e">
        <f t="shared" si="24"/>
        <v>#DIV/0!</v>
      </c>
      <c r="J251" s="17"/>
      <c r="K251" s="62"/>
      <c r="M251" s="91"/>
      <c r="N251" s="91"/>
      <c r="O251" s="91"/>
      <c r="P251" s="91"/>
      <c r="Q251" s="91"/>
      <c r="R251" s="91"/>
      <c r="S251" s="91"/>
    </row>
    <row r="252" spans="1:19" ht="19.9" customHeight="1">
      <c r="A252" s="34">
        <v>243</v>
      </c>
      <c r="B252" s="66"/>
      <c r="C252" s="67"/>
      <c r="D252" s="68">
        <f>SUM(Tableau4[[#This Row],[TBI et NBI Mensuel]]*12)</f>
        <v>0</v>
      </c>
      <c r="E252" s="69">
        <f>Tableau4[[#This Row],[NB Heures Mensuelles]]*12</f>
        <v>0</v>
      </c>
      <c r="F252" s="70" t="e">
        <f>Tableau4[[#This Row],[TBI-NBI Annuel]]/Tableau4[[#This Row],[Heures Annuelles]]*1820</f>
        <v>#DIV/0!</v>
      </c>
      <c r="G252" s="29">
        <f t="shared" si="20"/>
        <v>0</v>
      </c>
      <c r="H252" s="71" t="e">
        <f t="shared" si="23"/>
        <v>#DIV/0!</v>
      </c>
      <c r="I252" s="72" t="e">
        <f t="shared" si="24"/>
        <v>#DIV/0!</v>
      </c>
      <c r="J252" s="17"/>
      <c r="K252" s="62"/>
      <c r="M252" s="91"/>
      <c r="N252" s="91"/>
      <c r="O252" s="91"/>
      <c r="P252" s="91"/>
      <c r="Q252" s="91"/>
      <c r="R252" s="91"/>
      <c r="S252" s="91"/>
    </row>
    <row r="253" spans="1:19" ht="19.9" customHeight="1">
      <c r="A253" s="34">
        <v>244</v>
      </c>
      <c r="B253" s="66"/>
      <c r="C253" s="67"/>
      <c r="D253" s="68">
        <f>SUM(Tableau4[[#This Row],[TBI et NBI Mensuel]]*12)</f>
        <v>0</v>
      </c>
      <c r="E253" s="69">
        <f>Tableau4[[#This Row],[NB Heures Mensuelles]]*12</f>
        <v>0</v>
      </c>
      <c r="F253" s="70" t="e">
        <f>Tableau4[[#This Row],[TBI-NBI Annuel]]/Tableau4[[#This Row],[Heures Annuelles]]*1820</f>
        <v>#DIV/0!</v>
      </c>
      <c r="G253" s="29">
        <f t="shared" si="20"/>
        <v>0</v>
      </c>
      <c r="H253" s="71" t="e">
        <f t="shared" si="23"/>
        <v>#DIV/0!</v>
      </c>
      <c r="I253" s="72" t="e">
        <f t="shared" si="24"/>
        <v>#DIV/0!</v>
      </c>
      <c r="J253" s="17"/>
      <c r="K253" s="62"/>
      <c r="M253" s="91"/>
      <c r="N253" s="91"/>
      <c r="O253" s="91"/>
      <c r="P253" s="91"/>
      <c r="Q253" s="91"/>
      <c r="R253" s="91"/>
      <c r="S253" s="91"/>
    </row>
    <row r="254" spans="1:19" ht="19.9" customHeight="1">
      <c r="A254" s="34">
        <v>245</v>
      </c>
      <c r="B254" s="66"/>
      <c r="C254" s="67"/>
      <c r="D254" s="68">
        <f>SUM(Tableau4[[#This Row],[TBI et NBI Mensuel]]*12)</f>
        <v>0</v>
      </c>
      <c r="E254" s="69">
        <f>Tableau4[[#This Row],[NB Heures Mensuelles]]*12</f>
        <v>0</v>
      </c>
      <c r="F254" s="70" t="e">
        <f>Tableau4[[#This Row],[TBI-NBI Annuel]]/Tableau4[[#This Row],[Heures Annuelles]]*1820</f>
        <v>#DIV/0!</v>
      </c>
      <c r="G254" s="29">
        <f t="shared" si="20"/>
        <v>0</v>
      </c>
      <c r="H254" s="71" t="e">
        <f t="shared" si="23"/>
        <v>#DIV/0!</v>
      </c>
      <c r="I254" s="72" t="e">
        <f t="shared" si="24"/>
        <v>#DIV/0!</v>
      </c>
      <c r="J254" s="17"/>
      <c r="K254" s="62"/>
      <c r="M254" s="91"/>
      <c r="N254" s="91"/>
      <c r="O254" s="91"/>
      <c r="P254" s="91"/>
      <c r="Q254" s="91"/>
      <c r="R254" s="91"/>
      <c r="S254" s="91"/>
    </row>
    <row r="255" spans="1:19" ht="19.9" customHeight="1">
      <c r="A255" s="34">
        <v>246</v>
      </c>
      <c r="B255" s="66"/>
      <c r="C255" s="67"/>
      <c r="D255" s="68">
        <f>SUM(Tableau4[[#This Row],[TBI et NBI Mensuel]]*12)</f>
        <v>0</v>
      </c>
      <c r="E255" s="69">
        <f>Tableau4[[#This Row],[NB Heures Mensuelles]]*12</f>
        <v>0</v>
      </c>
      <c r="F255" s="70" t="e">
        <f>Tableau4[[#This Row],[TBI-NBI Annuel]]/Tableau4[[#This Row],[Heures Annuelles]]*1820</f>
        <v>#DIV/0!</v>
      </c>
      <c r="G255" s="29">
        <f t="shared" si="20"/>
        <v>0</v>
      </c>
      <c r="H255" s="71" t="e">
        <f t="shared" si="23"/>
        <v>#DIV/0!</v>
      </c>
      <c r="I255" s="72" t="e">
        <f t="shared" si="24"/>
        <v>#DIV/0!</v>
      </c>
      <c r="J255" s="17"/>
      <c r="K255" s="62"/>
      <c r="M255" s="91"/>
      <c r="N255" s="91"/>
      <c r="O255" s="91"/>
      <c r="P255" s="91"/>
      <c r="Q255" s="91"/>
      <c r="R255" s="91"/>
      <c r="S255" s="91"/>
    </row>
    <row r="256" spans="1:19" ht="19.9" customHeight="1">
      <c r="A256" s="34">
        <v>247</v>
      </c>
      <c r="B256" s="66"/>
      <c r="C256" s="67"/>
      <c r="D256" s="68">
        <f>SUM(Tableau4[[#This Row],[TBI et NBI Mensuel]]*12)</f>
        <v>0</v>
      </c>
      <c r="E256" s="69">
        <f>Tableau4[[#This Row],[NB Heures Mensuelles]]*12</f>
        <v>0</v>
      </c>
      <c r="F256" s="70" t="e">
        <f>Tableau4[[#This Row],[TBI-NBI Annuel]]/Tableau4[[#This Row],[Heures Annuelles]]*1820</f>
        <v>#DIV/0!</v>
      </c>
      <c r="G256" s="29">
        <f t="shared" si="20"/>
        <v>0</v>
      </c>
      <c r="H256" s="71" t="e">
        <f t="shared" si="23"/>
        <v>#DIV/0!</v>
      </c>
      <c r="I256" s="72" t="e">
        <f t="shared" si="24"/>
        <v>#DIV/0!</v>
      </c>
      <c r="J256" s="17"/>
      <c r="K256" s="62"/>
      <c r="M256" s="91"/>
      <c r="N256" s="91"/>
      <c r="O256" s="91"/>
      <c r="P256" s="91"/>
      <c r="Q256" s="91"/>
      <c r="R256" s="91"/>
      <c r="S256" s="91"/>
    </row>
    <row r="257" spans="1:19" ht="19.9" customHeight="1">
      <c r="A257" s="34">
        <v>248</v>
      </c>
      <c r="B257" s="66"/>
      <c r="C257" s="67"/>
      <c r="D257" s="68">
        <f>SUM(Tableau4[[#This Row],[TBI et NBI Mensuel]]*12)</f>
        <v>0</v>
      </c>
      <c r="E257" s="69">
        <f>Tableau4[[#This Row],[NB Heures Mensuelles]]*12</f>
        <v>0</v>
      </c>
      <c r="F257" s="70" t="e">
        <f>Tableau4[[#This Row],[TBI-NBI Annuel]]/Tableau4[[#This Row],[Heures Annuelles]]*1820</f>
        <v>#DIV/0!</v>
      </c>
      <c r="G257" s="29">
        <f t="shared" si="20"/>
        <v>0</v>
      </c>
      <c r="H257" s="71" t="e">
        <f t="shared" si="23"/>
        <v>#DIV/0!</v>
      </c>
      <c r="I257" s="72" t="e">
        <f t="shared" si="24"/>
        <v>#DIV/0!</v>
      </c>
      <c r="J257" s="17"/>
      <c r="K257" s="62"/>
      <c r="M257" s="91"/>
      <c r="N257" s="91"/>
      <c r="O257" s="91"/>
      <c r="P257" s="91"/>
      <c r="Q257" s="91"/>
      <c r="R257" s="91"/>
      <c r="S257" s="91"/>
    </row>
    <row r="258" spans="1:19" ht="19.9" customHeight="1">
      <c r="A258" s="34">
        <v>249</v>
      </c>
      <c r="B258" s="66"/>
      <c r="C258" s="67"/>
      <c r="D258" s="68">
        <f>SUM(Tableau4[[#This Row],[TBI et NBI Mensuel]]*12)</f>
        <v>0</v>
      </c>
      <c r="E258" s="69">
        <f>Tableau4[[#This Row],[NB Heures Mensuelles]]*12</f>
        <v>0</v>
      </c>
      <c r="F258" s="70" t="e">
        <f>Tableau4[[#This Row],[TBI-NBI Annuel]]/Tableau4[[#This Row],[Heures Annuelles]]*1820</f>
        <v>#DIV/0!</v>
      </c>
      <c r="G258" s="29">
        <f t="shared" si="20"/>
        <v>0</v>
      </c>
      <c r="H258" s="71" t="e">
        <f t="shared" si="23"/>
        <v>#DIV/0!</v>
      </c>
      <c r="I258" s="72" t="e">
        <f t="shared" si="24"/>
        <v>#DIV/0!</v>
      </c>
      <c r="J258" s="17"/>
      <c r="K258" s="62"/>
      <c r="M258" s="91"/>
      <c r="N258" s="91"/>
      <c r="O258" s="91"/>
      <c r="P258" s="91"/>
      <c r="Q258" s="91"/>
      <c r="R258" s="91"/>
      <c r="S258" s="91"/>
    </row>
    <row r="259" spans="1:19" ht="19.9" customHeight="1">
      <c r="A259" s="34">
        <v>250</v>
      </c>
      <c r="B259" s="66"/>
      <c r="C259" s="67"/>
      <c r="D259" s="68">
        <f>SUM(Tableau4[[#This Row],[TBI et NBI Mensuel]]*12)</f>
        <v>0</v>
      </c>
      <c r="E259" s="69">
        <f>Tableau4[[#This Row],[NB Heures Mensuelles]]*12</f>
        <v>0</v>
      </c>
      <c r="F259" s="70" t="e">
        <f>Tableau4[[#This Row],[TBI-NBI Annuel]]/Tableau4[[#This Row],[Heures Annuelles]]*1820</f>
        <v>#DIV/0!</v>
      </c>
      <c r="G259" s="29">
        <f t="shared" si="20"/>
        <v>0</v>
      </c>
      <c r="H259" s="71" t="e">
        <f t="shared" si="23"/>
        <v>#DIV/0!</v>
      </c>
      <c r="I259" s="72" t="e">
        <f t="shared" si="24"/>
        <v>#DIV/0!</v>
      </c>
      <c r="J259" s="17"/>
      <c r="K259" s="62"/>
      <c r="M259" s="91"/>
      <c r="N259" s="91"/>
      <c r="O259" s="91"/>
      <c r="P259" s="91"/>
      <c r="Q259" s="91"/>
      <c r="R259" s="91"/>
      <c r="S259" s="91"/>
    </row>
    <row r="260" spans="1:19" ht="19.9" customHeight="1">
      <c r="A260" s="34">
        <v>251</v>
      </c>
      <c r="B260" s="66"/>
      <c r="C260" s="67"/>
      <c r="D260" s="68">
        <f>SUM(Tableau4[[#This Row],[TBI et NBI Mensuel]]*12)</f>
        <v>0</v>
      </c>
      <c r="E260" s="69">
        <f>Tableau4[[#This Row],[NB Heures Mensuelles]]*12</f>
        <v>0</v>
      </c>
      <c r="F260" s="70" t="e">
        <f>Tableau4[[#This Row],[TBI-NBI Annuel]]/Tableau4[[#This Row],[Heures Annuelles]]*1820</f>
        <v>#DIV/0!</v>
      </c>
      <c r="G260" s="29">
        <f t="shared" si="20"/>
        <v>0</v>
      </c>
      <c r="H260" s="71" t="e">
        <f t="shared" si="23"/>
        <v>#DIV/0!</v>
      </c>
      <c r="I260" s="72" t="e">
        <f t="shared" si="24"/>
        <v>#DIV/0!</v>
      </c>
      <c r="J260" s="17"/>
      <c r="K260" s="62"/>
      <c r="M260" s="91"/>
      <c r="N260" s="91"/>
      <c r="O260" s="91"/>
      <c r="P260" s="91"/>
      <c r="Q260" s="91"/>
      <c r="R260" s="91"/>
      <c r="S260" s="91"/>
    </row>
    <row r="261" spans="1:19" ht="19.9" customHeight="1">
      <c r="A261" s="34">
        <v>252</v>
      </c>
      <c r="B261" s="66"/>
      <c r="C261" s="67"/>
      <c r="D261" s="68">
        <f>SUM(Tableau4[[#This Row],[TBI et NBI Mensuel]]*12)</f>
        <v>0</v>
      </c>
      <c r="E261" s="69">
        <f>Tableau4[[#This Row],[NB Heures Mensuelles]]*12</f>
        <v>0</v>
      </c>
      <c r="F261" s="70" t="e">
        <f>Tableau4[[#This Row],[TBI-NBI Annuel]]/Tableau4[[#This Row],[Heures Annuelles]]*1820</f>
        <v>#DIV/0!</v>
      </c>
      <c r="G261" s="29">
        <f t="shared" si="20"/>
        <v>0</v>
      </c>
      <c r="H261" s="71" t="e">
        <f t="shared" si="23"/>
        <v>#DIV/0!</v>
      </c>
      <c r="I261" s="72" t="e">
        <f t="shared" si="24"/>
        <v>#DIV/0!</v>
      </c>
      <c r="J261" s="17"/>
      <c r="K261" s="62"/>
      <c r="M261" s="91"/>
      <c r="N261" s="91"/>
      <c r="O261" s="91"/>
      <c r="P261" s="91"/>
      <c r="Q261" s="91"/>
      <c r="R261" s="91"/>
      <c r="S261" s="91"/>
    </row>
    <row r="262" spans="1:19" ht="19.9" customHeight="1">
      <c r="A262" s="34">
        <v>253</v>
      </c>
      <c r="B262" s="66"/>
      <c r="C262" s="67"/>
      <c r="D262" s="68">
        <f>SUM(Tableau4[[#This Row],[TBI et NBI Mensuel]]*12)</f>
        <v>0</v>
      </c>
      <c r="E262" s="69">
        <f>Tableau4[[#This Row],[NB Heures Mensuelles]]*12</f>
        <v>0</v>
      </c>
      <c r="F262" s="70" t="e">
        <f>Tableau4[[#This Row],[TBI-NBI Annuel]]/Tableau4[[#This Row],[Heures Annuelles]]*1820</f>
        <v>#DIV/0!</v>
      </c>
      <c r="G262" s="29">
        <f t="shared" si="20"/>
        <v>0</v>
      </c>
      <c r="H262" s="71" t="e">
        <f t="shared" si="23"/>
        <v>#DIV/0!</v>
      </c>
      <c r="I262" s="72" t="e">
        <f t="shared" si="24"/>
        <v>#DIV/0!</v>
      </c>
      <c r="J262" s="17"/>
      <c r="K262" s="62"/>
      <c r="M262" s="91"/>
      <c r="N262" s="91"/>
      <c r="O262" s="91"/>
      <c r="P262" s="91"/>
      <c r="Q262" s="91"/>
      <c r="R262" s="91"/>
      <c r="S262" s="91"/>
    </row>
    <row r="263" spans="1:19" ht="19.9" customHeight="1">
      <c r="A263" s="34">
        <v>254</v>
      </c>
      <c r="B263" s="66"/>
      <c r="C263" s="67"/>
      <c r="D263" s="68">
        <f>SUM(Tableau4[[#This Row],[TBI et NBI Mensuel]]*12)</f>
        <v>0</v>
      </c>
      <c r="E263" s="69">
        <f>Tableau4[[#This Row],[NB Heures Mensuelles]]*12</f>
        <v>0</v>
      </c>
      <c r="F263" s="70" t="e">
        <f>Tableau4[[#This Row],[TBI-NBI Annuel]]/Tableau4[[#This Row],[Heures Annuelles]]*1820</f>
        <v>#DIV/0!</v>
      </c>
      <c r="G263" s="29">
        <f t="shared" si="20"/>
        <v>0</v>
      </c>
      <c r="H263" s="71" t="e">
        <f t="shared" si="23"/>
        <v>#DIV/0!</v>
      </c>
      <c r="I263" s="72" t="e">
        <f t="shared" si="24"/>
        <v>#DIV/0!</v>
      </c>
      <c r="J263" s="17"/>
      <c r="K263" s="62"/>
      <c r="M263" s="91"/>
      <c r="N263" s="91"/>
      <c r="O263" s="91"/>
      <c r="P263" s="91"/>
      <c r="Q263" s="91"/>
      <c r="R263" s="91"/>
      <c r="S263" s="91"/>
    </row>
    <row r="264" spans="1:19" ht="19.9" customHeight="1">
      <c r="A264" s="34">
        <v>255</v>
      </c>
      <c r="B264" s="66"/>
      <c r="C264" s="67"/>
      <c r="D264" s="68">
        <f>SUM(Tableau4[[#This Row],[TBI et NBI Mensuel]]*12)</f>
        <v>0</v>
      </c>
      <c r="E264" s="69">
        <f>Tableau4[[#This Row],[NB Heures Mensuelles]]*12</f>
        <v>0</v>
      </c>
      <c r="F264" s="70" t="e">
        <f>Tableau4[[#This Row],[TBI-NBI Annuel]]/Tableau4[[#This Row],[Heures Annuelles]]*1820</f>
        <v>#DIV/0!</v>
      </c>
      <c r="G264" s="29">
        <f t="shared" si="20"/>
        <v>0</v>
      </c>
      <c r="H264" s="71" t="e">
        <f t="shared" si="23"/>
        <v>#DIV/0!</v>
      </c>
      <c r="I264" s="72" t="e">
        <f t="shared" si="24"/>
        <v>#DIV/0!</v>
      </c>
      <c r="J264" s="17"/>
      <c r="K264" s="62"/>
      <c r="M264" s="91"/>
      <c r="N264" s="91"/>
      <c r="O264" s="91"/>
      <c r="P264" s="91"/>
      <c r="Q264" s="91"/>
      <c r="R264" s="91"/>
      <c r="S264" s="91"/>
    </row>
    <row r="265" spans="1:19" ht="19.9" customHeight="1">
      <c r="A265" s="34">
        <v>256</v>
      </c>
      <c r="B265" s="66"/>
      <c r="C265" s="67"/>
      <c r="D265" s="68">
        <f>SUM(Tableau4[[#This Row],[TBI et NBI Mensuel]]*12)</f>
        <v>0</v>
      </c>
      <c r="E265" s="69">
        <f>Tableau4[[#This Row],[NB Heures Mensuelles]]*12</f>
        <v>0</v>
      </c>
      <c r="F265" s="70" t="e">
        <f>Tableau4[[#This Row],[TBI-NBI Annuel]]/Tableau4[[#This Row],[Heures Annuelles]]*1820</f>
        <v>#DIV/0!</v>
      </c>
      <c r="G265" s="29">
        <f t="shared" si="20"/>
        <v>0</v>
      </c>
      <c r="H265" s="71" t="e">
        <f t="shared" si="23"/>
        <v>#DIV/0!</v>
      </c>
      <c r="I265" s="72" t="e">
        <f t="shared" si="24"/>
        <v>#DIV/0!</v>
      </c>
      <c r="J265" s="17"/>
      <c r="K265" s="62"/>
      <c r="M265" s="91"/>
      <c r="N265" s="91"/>
      <c r="O265" s="91"/>
      <c r="P265" s="91"/>
      <c r="Q265" s="91"/>
      <c r="R265" s="91"/>
      <c r="S265" s="91"/>
    </row>
    <row r="266" spans="1:19" ht="19.9" customHeight="1">
      <c r="A266" s="34">
        <v>257</v>
      </c>
      <c r="B266" s="66"/>
      <c r="C266" s="67"/>
      <c r="D266" s="68">
        <f>SUM(Tableau4[[#This Row],[TBI et NBI Mensuel]]*12)</f>
        <v>0</v>
      </c>
      <c r="E266" s="69">
        <f>Tableau4[[#This Row],[NB Heures Mensuelles]]*12</f>
        <v>0</v>
      </c>
      <c r="F266" s="70" t="e">
        <f>Tableau4[[#This Row],[TBI-NBI Annuel]]/Tableau4[[#This Row],[Heures Annuelles]]*1820</f>
        <v>#DIV/0!</v>
      </c>
      <c r="G266" s="29">
        <f aca="true" t="shared" si="25" ref="G266:G309">(D266/12)*0.85%</f>
        <v>0</v>
      </c>
      <c r="H266" s="71" t="e">
        <f t="shared" si="23"/>
        <v>#DIV/0!</v>
      </c>
      <c r="I266" s="72" t="e">
        <f t="shared" si="24"/>
        <v>#DIV/0!</v>
      </c>
      <c r="J266" s="17"/>
      <c r="K266" s="62"/>
      <c r="M266" s="91"/>
      <c r="N266" s="91"/>
      <c r="O266" s="91"/>
      <c r="P266" s="91"/>
      <c r="Q266" s="91"/>
      <c r="R266" s="91"/>
      <c r="S266" s="91"/>
    </row>
    <row r="267" spans="1:19" ht="19.9" customHeight="1">
      <c r="A267" s="34">
        <v>258</v>
      </c>
      <c r="B267" s="66"/>
      <c r="C267" s="67"/>
      <c r="D267" s="68">
        <f>SUM(Tableau4[[#This Row],[TBI et NBI Mensuel]]*12)</f>
        <v>0</v>
      </c>
      <c r="E267" s="69">
        <f>Tableau4[[#This Row],[NB Heures Mensuelles]]*12</f>
        <v>0</v>
      </c>
      <c r="F267" s="70" t="e">
        <f>Tableau4[[#This Row],[TBI-NBI Annuel]]/Tableau4[[#This Row],[Heures Annuelles]]*1820</f>
        <v>#DIV/0!</v>
      </c>
      <c r="G267" s="29">
        <f t="shared" si="25"/>
        <v>0</v>
      </c>
      <c r="H267" s="71" t="e">
        <f t="shared" si="23"/>
        <v>#DIV/0!</v>
      </c>
      <c r="I267" s="72" t="e">
        <f t="shared" si="24"/>
        <v>#DIV/0!</v>
      </c>
      <c r="J267" s="17"/>
      <c r="K267" s="62"/>
      <c r="M267" s="91"/>
      <c r="N267" s="91"/>
      <c r="O267" s="91"/>
      <c r="P267" s="91"/>
      <c r="Q267" s="91"/>
      <c r="R267" s="91"/>
      <c r="S267" s="91"/>
    </row>
    <row r="268" spans="1:19" ht="19.9" customHeight="1">
      <c r="A268" s="34">
        <v>259</v>
      </c>
      <c r="B268" s="66"/>
      <c r="C268" s="67"/>
      <c r="D268" s="68">
        <f>SUM(Tableau4[[#This Row],[TBI et NBI Mensuel]]*12)</f>
        <v>0</v>
      </c>
      <c r="E268" s="69">
        <f>Tableau4[[#This Row],[NB Heures Mensuelles]]*12</f>
        <v>0</v>
      </c>
      <c r="F268" s="70" t="e">
        <f>Tableau4[[#This Row],[TBI-NBI Annuel]]/Tableau4[[#This Row],[Heures Annuelles]]*1820</f>
        <v>#DIV/0!</v>
      </c>
      <c r="G268" s="29">
        <f t="shared" si="25"/>
        <v>0</v>
      </c>
      <c r="H268" s="71" t="e">
        <f t="shared" si="23"/>
        <v>#DIV/0!</v>
      </c>
      <c r="I268" s="72" t="e">
        <f t="shared" si="24"/>
        <v>#DIV/0!</v>
      </c>
      <c r="J268" s="17"/>
      <c r="K268" s="62"/>
      <c r="M268" s="91"/>
      <c r="N268" s="91"/>
      <c r="O268" s="91"/>
      <c r="P268" s="91"/>
      <c r="Q268" s="91"/>
      <c r="R268" s="91"/>
      <c r="S268" s="91"/>
    </row>
    <row r="269" spans="1:19" ht="19.9" customHeight="1">
      <c r="A269" s="34">
        <v>260</v>
      </c>
      <c r="B269" s="66"/>
      <c r="C269" s="67"/>
      <c r="D269" s="68">
        <f>SUM(Tableau4[[#This Row],[TBI et NBI Mensuel]]*12)</f>
        <v>0</v>
      </c>
      <c r="E269" s="69">
        <f>Tableau4[[#This Row],[NB Heures Mensuelles]]*12</f>
        <v>0</v>
      </c>
      <c r="F269" s="70" t="e">
        <f>Tableau4[[#This Row],[TBI-NBI Annuel]]/Tableau4[[#This Row],[Heures Annuelles]]*1820</f>
        <v>#DIV/0!</v>
      </c>
      <c r="G269" s="29">
        <f t="shared" si="25"/>
        <v>0</v>
      </c>
      <c r="H269" s="71" t="e">
        <f t="shared" si="23"/>
        <v>#DIV/0!</v>
      </c>
      <c r="I269" s="72" t="e">
        <f t="shared" si="24"/>
        <v>#DIV/0!</v>
      </c>
      <c r="J269" s="17"/>
      <c r="K269" s="62"/>
      <c r="M269" s="91"/>
      <c r="N269" s="91"/>
      <c r="O269" s="91"/>
      <c r="P269" s="91"/>
      <c r="Q269" s="91"/>
      <c r="R269" s="91"/>
      <c r="S269" s="91"/>
    </row>
    <row r="270" spans="1:19" ht="19.9" customHeight="1">
      <c r="A270" s="34">
        <v>261</v>
      </c>
      <c r="B270" s="66"/>
      <c r="C270" s="67"/>
      <c r="D270" s="68">
        <f>SUM(Tableau4[[#This Row],[TBI et NBI Mensuel]]*12)</f>
        <v>0</v>
      </c>
      <c r="E270" s="69">
        <f>Tableau4[[#This Row],[NB Heures Mensuelles]]*12</f>
        <v>0</v>
      </c>
      <c r="F270" s="70" t="e">
        <f>Tableau4[[#This Row],[TBI-NBI Annuel]]/Tableau4[[#This Row],[Heures Annuelles]]*1820</f>
        <v>#DIV/0!</v>
      </c>
      <c r="G270" s="29">
        <f t="shared" si="25"/>
        <v>0</v>
      </c>
      <c r="H270" s="71" t="e">
        <f t="shared" si="23"/>
        <v>#DIV/0!</v>
      </c>
      <c r="I270" s="72" t="e">
        <f t="shared" si="24"/>
        <v>#DIV/0!</v>
      </c>
      <c r="J270" s="17"/>
      <c r="K270" s="62"/>
      <c r="M270" s="91"/>
      <c r="N270" s="91"/>
      <c r="O270" s="91"/>
      <c r="P270" s="91"/>
      <c r="Q270" s="91"/>
      <c r="R270" s="91"/>
      <c r="S270" s="91"/>
    </row>
    <row r="271" spans="1:19" ht="19.9" customHeight="1">
      <c r="A271" s="34">
        <v>262</v>
      </c>
      <c r="B271" s="66"/>
      <c r="C271" s="67"/>
      <c r="D271" s="68">
        <f>SUM(Tableau4[[#This Row],[TBI et NBI Mensuel]]*12)</f>
        <v>0</v>
      </c>
      <c r="E271" s="69">
        <f>Tableau4[[#This Row],[NB Heures Mensuelles]]*12</f>
        <v>0</v>
      </c>
      <c r="F271" s="70" t="e">
        <f>Tableau4[[#This Row],[TBI-NBI Annuel]]/Tableau4[[#This Row],[Heures Annuelles]]*1820</f>
        <v>#DIV/0!</v>
      </c>
      <c r="G271" s="29">
        <f t="shared" si="25"/>
        <v>0</v>
      </c>
      <c r="H271" s="71" t="e">
        <f t="shared" si="23"/>
        <v>#DIV/0!</v>
      </c>
      <c r="I271" s="72" t="e">
        <f t="shared" si="24"/>
        <v>#DIV/0!</v>
      </c>
      <c r="J271" s="17"/>
      <c r="K271" s="62"/>
      <c r="M271" s="91"/>
      <c r="N271" s="91"/>
      <c r="O271" s="91"/>
      <c r="P271" s="91"/>
      <c r="Q271" s="91"/>
      <c r="R271" s="91"/>
      <c r="S271" s="91"/>
    </row>
    <row r="272" spans="1:19" ht="19.9" customHeight="1">
      <c r="A272" s="34">
        <v>263</v>
      </c>
      <c r="B272" s="66"/>
      <c r="C272" s="67"/>
      <c r="D272" s="68">
        <f>SUM(Tableau4[[#This Row],[TBI et NBI Mensuel]]*12)</f>
        <v>0</v>
      </c>
      <c r="E272" s="69">
        <f>Tableau4[[#This Row],[NB Heures Mensuelles]]*12</f>
        <v>0</v>
      </c>
      <c r="F272" s="70" t="e">
        <f>Tableau4[[#This Row],[TBI-NBI Annuel]]/Tableau4[[#This Row],[Heures Annuelles]]*1820</f>
        <v>#DIV/0!</v>
      </c>
      <c r="G272" s="29">
        <f t="shared" si="25"/>
        <v>0</v>
      </c>
      <c r="H272" s="71" t="e">
        <f t="shared" si="23"/>
        <v>#DIV/0!</v>
      </c>
      <c r="I272" s="72" t="e">
        <f t="shared" si="24"/>
        <v>#DIV/0!</v>
      </c>
      <c r="J272" s="17"/>
      <c r="K272" s="62"/>
      <c r="M272" s="91"/>
      <c r="N272" s="91"/>
      <c r="O272" s="91"/>
      <c r="P272" s="91"/>
      <c r="Q272" s="91"/>
      <c r="R272" s="91"/>
      <c r="S272" s="91"/>
    </row>
    <row r="273" spans="1:19" ht="19.9" customHeight="1">
      <c r="A273" s="34">
        <v>264</v>
      </c>
      <c r="B273" s="66"/>
      <c r="C273" s="67"/>
      <c r="D273" s="68">
        <f>SUM(Tableau4[[#This Row],[TBI et NBI Mensuel]]*12)</f>
        <v>0</v>
      </c>
      <c r="E273" s="69">
        <f>Tableau4[[#This Row],[NB Heures Mensuelles]]*12</f>
        <v>0</v>
      </c>
      <c r="F273" s="70" t="e">
        <f>Tableau4[[#This Row],[TBI-NBI Annuel]]/Tableau4[[#This Row],[Heures Annuelles]]*1820</f>
        <v>#DIV/0!</v>
      </c>
      <c r="G273" s="29">
        <f t="shared" si="25"/>
        <v>0</v>
      </c>
      <c r="H273" s="71" t="e">
        <f aca="true" t="shared" si="26" ref="H273:H304">IF(G273&lt;=O$12,G273,O$12)</f>
        <v>#DIV/0!</v>
      </c>
      <c r="I273" s="72" t="e">
        <f aca="true" t="shared" si="27" ref="I273:I304">G273-H273</f>
        <v>#DIV/0!</v>
      </c>
      <c r="J273" s="17"/>
      <c r="K273" s="62"/>
      <c r="M273" s="91"/>
      <c r="N273" s="91"/>
      <c r="O273" s="91"/>
      <c r="P273" s="91"/>
      <c r="Q273" s="91"/>
      <c r="R273" s="91"/>
      <c r="S273" s="91"/>
    </row>
    <row r="274" spans="1:19" ht="19.9" customHeight="1">
      <c r="A274" s="34">
        <v>265</v>
      </c>
      <c r="B274" s="66"/>
      <c r="C274" s="67"/>
      <c r="D274" s="68">
        <f>SUM(Tableau4[[#This Row],[TBI et NBI Mensuel]]*12)</f>
        <v>0</v>
      </c>
      <c r="E274" s="69">
        <f>Tableau4[[#This Row],[NB Heures Mensuelles]]*12</f>
        <v>0</v>
      </c>
      <c r="F274" s="70" t="e">
        <f>Tableau4[[#This Row],[TBI-NBI Annuel]]/Tableau4[[#This Row],[Heures Annuelles]]*1820</f>
        <v>#DIV/0!</v>
      </c>
      <c r="G274" s="29">
        <f t="shared" si="25"/>
        <v>0</v>
      </c>
      <c r="H274" s="71" t="e">
        <f t="shared" si="26"/>
        <v>#DIV/0!</v>
      </c>
      <c r="I274" s="72" t="e">
        <f t="shared" si="27"/>
        <v>#DIV/0!</v>
      </c>
      <c r="J274" s="17"/>
      <c r="K274" s="62"/>
      <c r="M274" s="91"/>
      <c r="N274" s="91"/>
      <c r="O274" s="91"/>
      <c r="P274" s="91"/>
      <c r="Q274" s="91"/>
      <c r="R274" s="91"/>
      <c r="S274" s="91"/>
    </row>
    <row r="275" spans="1:19" ht="19.9" customHeight="1">
      <c r="A275" s="34">
        <v>266</v>
      </c>
      <c r="B275" s="66"/>
      <c r="C275" s="67"/>
      <c r="D275" s="68">
        <f>SUM(Tableau4[[#This Row],[TBI et NBI Mensuel]]*12)</f>
        <v>0</v>
      </c>
      <c r="E275" s="69">
        <f>Tableau4[[#This Row],[NB Heures Mensuelles]]*12</f>
        <v>0</v>
      </c>
      <c r="F275" s="70" t="e">
        <f>Tableau4[[#This Row],[TBI-NBI Annuel]]/Tableau4[[#This Row],[Heures Annuelles]]*1820</f>
        <v>#DIV/0!</v>
      </c>
      <c r="G275" s="29">
        <f t="shared" si="25"/>
        <v>0</v>
      </c>
      <c r="H275" s="71" t="e">
        <f t="shared" si="26"/>
        <v>#DIV/0!</v>
      </c>
      <c r="I275" s="72" t="e">
        <f t="shared" si="27"/>
        <v>#DIV/0!</v>
      </c>
      <c r="J275" s="17"/>
      <c r="K275" s="62"/>
      <c r="M275" s="91"/>
      <c r="N275" s="91"/>
      <c r="O275" s="91"/>
      <c r="P275" s="91"/>
      <c r="Q275" s="91"/>
      <c r="R275" s="91"/>
      <c r="S275" s="91"/>
    </row>
    <row r="276" spans="1:19" ht="19.9" customHeight="1">
      <c r="A276" s="34">
        <v>267</v>
      </c>
      <c r="B276" s="66"/>
      <c r="C276" s="67"/>
      <c r="D276" s="68">
        <f>SUM(Tableau4[[#This Row],[TBI et NBI Mensuel]]*12)</f>
        <v>0</v>
      </c>
      <c r="E276" s="69">
        <f>Tableau4[[#This Row],[NB Heures Mensuelles]]*12</f>
        <v>0</v>
      </c>
      <c r="F276" s="70" t="e">
        <f>Tableau4[[#This Row],[TBI-NBI Annuel]]/Tableau4[[#This Row],[Heures Annuelles]]*1820</f>
        <v>#DIV/0!</v>
      </c>
      <c r="G276" s="29">
        <f t="shared" si="25"/>
        <v>0</v>
      </c>
      <c r="H276" s="71" t="e">
        <f t="shared" si="26"/>
        <v>#DIV/0!</v>
      </c>
      <c r="I276" s="72" t="e">
        <f t="shared" si="27"/>
        <v>#DIV/0!</v>
      </c>
      <c r="J276" s="17"/>
      <c r="K276" s="62"/>
      <c r="M276" s="91"/>
      <c r="N276" s="91"/>
      <c r="O276" s="91"/>
      <c r="P276" s="91"/>
      <c r="Q276" s="91"/>
      <c r="R276" s="91"/>
      <c r="S276" s="91"/>
    </row>
    <row r="277" spans="1:19" ht="19.9" customHeight="1">
      <c r="A277" s="34">
        <v>268</v>
      </c>
      <c r="B277" s="66"/>
      <c r="C277" s="67"/>
      <c r="D277" s="68">
        <f>SUM(Tableau4[[#This Row],[TBI et NBI Mensuel]]*12)</f>
        <v>0</v>
      </c>
      <c r="E277" s="69">
        <f>Tableau4[[#This Row],[NB Heures Mensuelles]]*12</f>
        <v>0</v>
      </c>
      <c r="F277" s="70" t="e">
        <f>Tableau4[[#This Row],[TBI-NBI Annuel]]/Tableau4[[#This Row],[Heures Annuelles]]*1820</f>
        <v>#DIV/0!</v>
      </c>
      <c r="G277" s="29">
        <f t="shared" si="25"/>
        <v>0</v>
      </c>
      <c r="H277" s="71" t="e">
        <f t="shared" si="26"/>
        <v>#DIV/0!</v>
      </c>
      <c r="I277" s="72" t="e">
        <f t="shared" si="27"/>
        <v>#DIV/0!</v>
      </c>
      <c r="J277" s="17"/>
      <c r="K277" s="62"/>
      <c r="M277" s="91"/>
      <c r="N277" s="91"/>
      <c r="O277" s="91"/>
      <c r="P277" s="91"/>
      <c r="Q277" s="91"/>
      <c r="R277" s="91"/>
      <c r="S277" s="91"/>
    </row>
    <row r="278" spans="1:19" ht="19.9" customHeight="1">
      <c r="A278" s="34">
        <v>269</v>
      </c>
      <c r="B278" s="66"/>
      <c r="C278" s="67"/>
      <c r="D278" s="68">
        <f>SUM(Tableau4[[#This Row],[TBI et NBI Mensuel]]*12)</f>
        <v>0</v>
      </c>
      <c r="E278" s="69">
        <f>Tableau4[[#This Row],[NB Heures Mensuelles]]*12</f>
        <v>0</v>
      </c>
      <c r="F278" s="70" t="e">
        <f>Tableau4[[#This Row],[TBI-NBI Annuel]]/Tableau4[[#This Row],[Heures Annuelles]]*1820</f>
        <v>#DIV/0!</v>
      </c>
      <c r="G278" s="29">
        <f t="shared" si="25"/>
        <v>0</v>
      </c>
      <c r="H278" s="71" t="e">
        <f t="shared" si="26"/>
        <v>#DIV/0!</v>
      </c>
      <c r="I278" s="72" t="e">
        <f t="shared" si="27"/>
        <v>#DIV/0!</v>
      </c>
      <c r="J278" s="17"/>
      <c r="K278" s="62"/>
      <c r="M278" s="91"/>
      <c r="N278" s="91"/>
      <c r="O278" s="91"/>
      <c r="P278" s="91"/>
      <c r="Q278" s="91"/>
      <c r="R278" s="91"/>
      <c r="S278" s="91"/>
    </row>
    <row r="279" spans="1:19" ht="19.9" customHeight="1">
      <c r="A279" s="34">
        <v>270</v>
      </c>
      <c r="B279" s="66"/>
      <c r="C279" s="67"/>
      <c r="D279" s="68">
        <f>SUM(Tableau4[[#This Row],[TBI et NBI Mensuel]]*12)</f>
        <v>0</v>
      </c>
      <c r="E279" s="69">
        <f>Tableau4[[#This Row],[NB Heures Mensuelles]]*12</f>
        <v>0</v>
      </c>
      <c r="F279" s="70" t="e">
        <f>Tableau4[[#This Row],[TBI-NBI Annuel]]/Tableau4[[#This Row],[Heures Annuelles]]*1820</f>
        <v>#DIV/0!</v>
      </c>
      <c r="G279" s="29">
        <f t="shared" si="25"/>
        <v>0</v>
      </c>
      <c r="H279" s="71" t="e">
        <f t="shared" si="26"/>
        <v>#DIV/0!</v>
      </c>
      <c r="I279" s="72" t="e">
        <f t="shared" si="27"/>
        <v>#DIV/0!</v>
      </c>
      <c r="J279" s="17"/>
      <c r="K279" s="62"/>
      <c r="M279" s="91"/>
      <c r="N279" s="91"/>
      <c r="O279" s="91"/>
      <c r="P279" s="91"/>
      <c r="Q279" s="91"/>
      <c r="R279" s="91"/>
      <c r="S279" s="91"/>
    </row>
    <row r="280" spans="1:19" ht="19.9" customHeight="1">
      <c r="A280" s="34">
        <v>271</v>
      </c>
      <c r="B280" s="66"/>
      <c r="C280" s="67"/>
      <c r="D280" s="68">
        <f>SUM(Tableau4[[#This Row],[TBI et NBI Mensuel]]*12)</f>
        <v>0</v>
      </c>
      <c r="E280" s="69">
        <f>Tableau4[[#This Row],[NB Heures Mensuelles]]*12</f>
        <v>0</v>
      </c>
      <c r="F280" s="70" t="e">
        <f>Tableau4[[#This Row],[TBI-NBI Annuel]]/Tableau4[[#This Row],[Heures Annuelles]]*1820</f>
        <v>#DIV/0!</v>
      </c>
      <c r="G280" s="29">
        <f t="shared" si="25"/>
        <v>0</v>
      </c>
      <c r="H280" s="71" t="e">
        <f t="shared" si="26"/>
        <v>#DIV/0!</v>
      </c>
      <c r="I280" s="72" t="e">
        <f t="shared" si="27"/>
        <v>#DIV/0!</v>
      </c>
      <c r="J280" s="17"/>
      <c r="K280" s="62"/>
      <c r="M280" s="91"/>
      <c r="N280" s="91"/>
      <c r="O280" s="91"/>
      <c r="P280" s="91"/>
      <c r="Q280" s="91"/>
      <c r="R280" s="91"/>
      <c r="S280" s="91"/>
    </row>
    <row r="281" spans="1:19" ht="19.9" customHeight="1">
      <c r="A281" s="34">
        <v>272</v>
      </c>
      <c r="B281" s="66"/>
      <c r="C281" s="67"/>
      <c r="D281" s="68">
        <f>SUM(Tableau4[[#This Row],[TBI et NBI Mensuel]]*12)</f>
        <v>0</v>
      </c>
      <c r="E281" s="69">
        <f>Tableau4[[#This Row],[NB Heures Mensuelles]]*12</f>
        <v>0</v>
      </c>
      <c r="F281" s="70" t="e">
        <f>Tableau4[[#This Row],[TBI-NBI Annuel]]/Tableau4[[#This Row],[Heures Annuelles]]*1820</f>
        <v>#DIV/0!</v>
      </c>
      <c r="G281" s="29">
        <f t="shared" si="25"/>
        <v>0</v>
      </c>
      <c r="H281" s="71" t="e">
        <f t="shared" si="26"/>
        <v>#DIV/0!</v>
      </c>
      <c r="I281" s="72" t="e">
        <f t="shared" si="27"/>
        <v>#DIV/0!</v>
      </c>
      <c r="J281" s="17"/>
      <c r="K281" s="62"/>
      <c r="M281" s="91"/>
      <c r="N281" s="91"/>
      <c r="O281" s="91"/>
      <c r="P281" s="91"/>
      <c r="Q281" s="91"/>
      <c r="R281" s="91"/>
      <c r="S281" s="91"/>
    </row>
    <row r="282" spans="1:19" ht="19.9" customHeight="1">
      <c r="A282" s="34">
        <v>273</v>
      </c>
      <c r="B282" s="66"/>
      <c r="C282" s="67"/>
      <c r="D282" s="68">
        <f>SUM(Tableau4[[#This Row],[TBI et NBI Mensuel]]*12)</f>
        <v>0</v>
      </c>
      <c r="E282" s="69">
        <f>Tableau4[[#This Row],[NB Heures Mensuelles]]*12</f>
        <v>0</v>
      </c>
      <c r="F282" s="70" t="e">
        <f>Tableau4[[#This Row],[TBI-NBI Annuel]]/Tableau4[[#This Row],[Heures Annuelles]]*1820</f>
        <v>#DIV/0!</v>
      </c>
      <c r="G282" s="29">
        <f t="shared" si="25"/>
        <v>0</v>
      </c>
      <c r="H282" s="71" t="e">
        <f t="shared" si="26"/>
        <v>#DIV/0!</v>
      </c>
      <c r="I282" s="72" t="e">
        <f t="shared" si="27"/>
        <v>#DIV/0!</v>
      </c>
      <c r="J282" s="17"/>
      <c r="K282" s="62"/>
      <c r="M282" s="91"/>
      <c r="N282" s="91"/>
      <c r="O282" s="91"/>
      <c r="P282" s="91"/>
      <c r="Q282" s="91"/>
      <c r="R282" s="91"/>
      <c r="S282" s="91"/>
    </row>
    <row r="283" spans="1:19" ht="19.9" customHeight="1">
      <c r="A283" s="34">
        <v>274</v>
      </c>
      <c r="B283" s="66"/>
      <c r="C283" s="67"/>
      <c r="D283" s="68">
        <f>SUM(Tableau4[[#This Row],[TBI et NBI Mensuel]]*12)</f>
        <v>0</v>
      </c>
      <c r="E283" s="69">
        <f>Tableau4[[#This Row],[NB Heures Mensuelles]]*12</f>
        <v>0</v>
      </c>
      <c r="F283" s="70" t="e">
        <f>Tableau4[[#This Row],[TBI-NBI Annuel]]/Tableau4[[#This Row],[Heures Annuelles]]*1820</f>
        <v>#DIV/0!</v>
      </c>
      <c r="G283" s="29">
        <f t="shared" si="25"/>
        <v>0</v>
      </c>
      <c r="H283" s="71" t="e">
        <f t="shared" si="26"/>
        <v>#DIV/0!</v>
      </c>
      <c r="I283" s="72" t="e">
        <f t="shared" si="27"/>
        <v>#DIV/0!</v>
      </c>
      <c r="J283" s="17"/>
      <c r="K283" s="62"/>
      <c r="M283" s="91"/>
      <c r="N283" s="91"/>
      <c r="O283" s="91"/>
      <c r="P283" s="91"/>
      <c r="Q283" s="91"/>
      <c r="R283" s="91"/>
      <c r="S283" s="91"/>
    </row>
    <row r="284" spans="1:19" ht="19.9" customHeight="1">
      <c r="A284" s="34">
        <v>275</v>
      </c>
      <c r="B284" s="66"/>
      <c r="C284" s="67"/>
      <c r="D284" s="68">
        <f>SUM(Tableau4[[#This Row],[TBI et NBI Mensuel]]*12)</f>
        <v>0</v>
      </c>
      <c r="E284" s="69">
        <f>Tableau4[[#This Row],[NB Heures Mensuelles]]*12</f>
        <v>0</v>
      </c>
      <c r="F284" s="70" t="e">
        <f>Tableau4[[#This Row],[TBI-NBI Annuel]]/Tableau4[[#This Row],[Heures Annuelles]]*1820</f>
        <v>#DIV/0!</v>
      </c>
      <c r="G284" s="29">
        <f t="shared" si="25"/>
        <v>0</v>
      </c>
      <c r="H284" s="71" t="e">
        <f t="shared" si="26"/>
        <v>#DIV/0!</v>
      </c>
      <c r="I284" s="72" t="e">
        <f t="shared" si="27"/>
        <v>#DIV/0!</v>
      </c>
      <c r="J284" s="17"/>
      <c r="K284" s="62"/>
      <c r="M284" s="91"/>
      <c r="N284" s="91"/>
      <c r="O284" s="91"/>
      <c r="P284" s="91"/>
      <c r="Q284" s="91"/>
      <c r="R284" s="91"/>
      <c r="S284" s="91"/>
    </row>
    <row r="285" spans="1:19" ht="19.9" customHeight="1">
      <c r="A285" s="34">
        <v>276</v>
      </c>
      <c r="B285" s="66"/>
      <c r="C285" s="67"/>
      <c r="D285" s="68">
        <f>SUM(Tableau4[[#This Row],[TBI et NBI Mensuel]]*12)</f>
        <v>0</v>
      </c>
      <c r="E285" s="69">
        <f>Tableau4[[#This Row],[NB Heures Mensuelles]]*12</f>
        <v>0</v>
      </c>
      <c r="F285" s="70" t="e">
        <f>Tableau4[[#This Row],[TBI-NBI Annuel]]/Tableau4[[#This Row],[Heures Annuelles]]*1820</f>
        <v>#DIV/0!</v>
      </c>
      <c r="G285" s="29">
        <f t="shared" si="25"/>
        <v>0</v>
      </c>
      <c r="H285" s="71" t="e">
        <f t="shared" si="26"/>
        <v>#DIV/0!</v>
      </c>
      <c r="I285" s="72" t="e">
        <f t="shared" si="27"/>
        <v>#DIV/0!</v>
      </c>
      <c r="J285" s="17"/>
      <c r="K285" s="62"/>
      <c r="M285" s="91"/>
      <c r="N285" s="91"/>
      <c r="O285" s="91"/>
      <c r="P285" s="91"/>
      <c r="Q285" s="91"/>
      <c r="R285" s="91"/>
      <c r="S285" s="91"/>
    </row>
    <row r="286" spans="1:19" ht="19.9" customHeight="1">
      <c r="A286" s="34">
        <v>277</v>
      </c>
      <c r="B286" s="66"/>
      <c r="C286" s="67"/>
      <c r="D286" s="68">
        <f>SUM(Tableau4[[#This Row],[TBI et NBI Mensuel]]*12)</f>
        <v>0</v>
      </c>
      <c r="E286" s="69">
        <f>Tableau4[[#This Row],[NB Heures Mensuelles]]*12</f>
        <v>0</v>
      </c>
      <c r="F286" s="70" t="e">
        <f>Tableau4[[#This Row],[TBI-NBI Annuel]]/Tableau4[[#This Row],[Heures Annuelles]]*1820</f>
        <v>#DIV/0!</v>
      </c>
      <c r="G286" s="29">
        <f t="shared" si="25"/>
        <v>0</v>
      </c>
      <c r="H286" s="71" t="e">
        <f t="shared" si="26"/>
        <v>#DIV/0!</v>
      </c>
      <c r="I286" s="72" t="e">
        <f t="shared" si="27"/>
        <v>#DIV/0!</v>
      </c>
      <c r="J286" s="17"/>
      <c r="K286" s="62"/>
      <c r="M286" s="91"/>
      <c r="N286" s="91"/>
      <c r="O286" s="91"/>
      <c r="P286" s="91"/>
      <c r="Q286" s="91"/>
      <c r="R286" s="91"/>
      <c r="S286" s="91"/>
    </row>
    <row r="287" spans="1:19" ht="19.9" customHeight="1">
      <c r="A287" s="34">
        <v>278</v>
      </c>
      <c r="B287" s="66"/>
      <c r="C287" s="67"/>
      <c r="D287" s="68">
        <f>SUM(Tableau4[[#This Row],[TBI et NBI Mensuel]]*12)</f>
        <v>0</v>
      </c>
      <c r="E287" s="69">
        <f>Tableau4[[#This Row],[NB Heures Mensuelles]]*12</f>
        <v>0</v>
      </c>
      <c r="F287" s="70" t="e">
        <f>Tableau4[[#This Row],[TBI-NBI Annuel]]/Tableau4[[#This Row],[Heures Annuelles]]*1820</f>
        <v>#DIV/0!</v>
      </c>
      <c r="G287" s="29">
        <f t="shared" si="25"/>
        <v>0</v>
      </c>
      <c r="H287" s="71" t="e">
        <f t="shared" si="26"/>
        <v>#DIV/0!</v>
      </c>
      <c r="I287" s="72" t="e">
        <f t="shared" si="27"/>
        <v>#DIV/0!</v>
      </c>
      <c r="J287" s="17"/>
      <c r="K287" s="62"/>
      <c r="M287" s="91"/>
      <c r="N287" s="91"/>
      <c r="O287" s="91"/>
      <c r="P287" s="91"/>
      <c r="Q287" s="91"/>
      <c r="R287" s="91"/>
      <c r="S287" s="91"/>
    </row>
    <row r="288" spans="1:19" ht="19.9" customHeight="1">
      <c r="A288" s="34">
        <v>279</v>
      </c>
      <c r="B288" s="66"/>
      <c r="C288" s="67"/>
      <c r="D288" s="68">
        <f>SUM(Tableau4[[#This Row],[TBI et NBI Mensuel]]*12)</f>
        <v>0</v>
      </c>
      <c r="E288" s="69">
        <f>Tableau4[[#This Row],[NB Heures Mensuelles]]*12</f>
        <v>0</v>
      </c>
      <c r="F288" s="70" t="e">
        <f>Tableau4[[#This Row],[TBI-NBI Annuel]]/Tableau4[[#This Row],[Heures Annuelles]]*1820</f>
        <v>#DIV/0!</v>
      </c>
      <c r="G288" s="29">
        <f t="shared" si="25"/>
        <v>0</v>
      </c>
      <c r="H288" s="71" t="e">
        <f t="shared" si="26"/>
        <v>#DIV/0!</v>
      </c>
      <c r="I288" s="72" t="e">
        <f t="shared" si="27"/>
        <v>#DIV/0!</v>
      </c>
      <c r="J288" s="17"/>
      <c r="K288" s="62"/>
      <c r="M288" s="91"/>
      <c r="N288" s="91"/>
      <c r="O288" s="91"/>
      <c r="P288" s="91"/>
      <c r="Q288" s="91"/>
      <c r="R288" s="91"/>
      <c r="S288" s="91"/>
    </row>
    <row r="289" spans="1:19" ht="19.9" customHeight="1">
      <c r="A289" s="34">
        <v>280</v>
      </c>
      <c r="B289" s="66"/>
      <c r="C289" s="67"/>
      <c r="D289" s="68">
        <f>SUM(Tableau4[[#This Row],[TBI et NBI Mensuel]]*12)</f>
        <v>0</v>
      </c>
      <c r="E289" s="69">
        <f>Tableau4[[#This Row],[NB Heures Mensuelles]]*12</f>
        <v>0</v>
      </c>
      <c r="F289" s="70" t="e">
        <f>Tableau4[[#This Row],[TBI-NBI Annuel]]/Tableau4[[#This Row],[Heures Annuelles]]*1820</f>
        <v>#DIV/0!</v>
      </c>
      <c r="G289" s="29">
        <f t="shared" si="25"/>
        <v>0</v>
      </c>
      <c r="H289" s="71" t="e">
        <f t="shared" si="26"/>
        <v>#DIV/0!</v>
      </c>
      <c r="I289" s="72" t="e">
        <f t="shared" si="27"/>
        <v>#DIV/0!</v>
      </c>
      <c r="J289" s="17"/>
      <c r="K289" s="62"/>
      <c r="M289" s="91"/>
      <c r="N289" s="91"/>
      <c r="O289" s="91"/>
      <c r="P289" s="91"/>
      <c r="Q289" s="91"/>
      <c r="R289" s="91"/>
      <c r="S289" s="91"/>
    </row>
    <row r="290" spans="1:19" ht="19.9" customHeight="1">
      <c r="A290" s="34">
        <v>281</v>
      </c>
      <c r="B290" s="66"/>
      <c r="C290" s="67"/>
      <c r="D290" s="68">
        <f>SUM(Tableau4[[#This Row],[TBI et NBI Mensuel]]*12)</f>
        <v>0</v>
      </c>
      <c r="E290" s="69">
        <f>Tableau4[[#This Row],[NB Heures Mensuelles]]*12</f>
        <v>0</v>
      </c>
      <c r="F290" s="70" t="e">
        <f>Tableau4[[#This Row],[TBI-NBI Annuel]]/Tableau4[[#This Row],[Heures Annuelles]]*1820</f>
        <v>#DIV/0!</v>
      </c>
      <c r="G290" s="29">
        <f t="shared" si="25"/>
        <v>0</v>
      </c>
      <c r="H290" s="71" t="e">
        <f t="shared" si="26"/>
        <v>#DIV/0!</v>
      </c>
      <c r="I290" s="72" t="e">
        <f t="shared" si="27"/>
        <v>#DIV/0!</v>
      </c>
      <c r="J290" s="17"/>
      <c r="K290" s="62"/>
      <c r="M290" s="91"/>
      <c r="N290" s="91"/>
      <c r="O290" s="91"/>
      <c r="P290" s="91"/>
      <c r="Q290" s="91"/>
      <c r="R290" s="91"/>
      <c r="S290" s="91"/>
    </row>
    <row r="291" spans="1:19" ht="19.9" customHeight="1">
      <c r="A291" s="34">
        <v>282</v>
      </c>
      <c r="B291" s="66"/>
      <c r="C291" s="67"/>
      <c r="D291" s="68">
        <f>SUM(Tableau4[[#This Row],[TBI et NBI Mensuel]]*12)</f>
        <v>0</v>
      </c>
      <c r="E291" s="69">
        <f>Tableau4[[#This Row],[NB Heures Mensuelles]]*12</f>
        <v>0</v>
      </c>
      <c r="F291" s="70" t="e">
        <f>Tableau4[[#This Row],[TBI-NBI Annuel]]/Tableau4[[#This Row],[Heures Annuelles]]*1820</f>
        <v>#DIV/0!</v>
      </c>
      <c r="G291" s="29">
        <f t="shared" si="25"/>
        <v>0</v>
      </c>
      <c r="H291" s="71" t="e">
        <f t="shared" si="26"/>
        <v>#DIV/0!</v>
      </c>
      <c r="I291" s="72" t="e">
        <f t="shared" si="27"/>
        <v>#DIV/0!</v>
      </c>
      <c r="J291" s="17"/>
      <c r="K291" s="62"/>
      <c r="M291" s="91"/>
      <c r="N291" s="91"/>
      <c r="O291" s="91"/>
      <c r="P291" s="91"/>
      <c r="Q291" s="91"/>
      <c r="R291" s="91"/>
      <c r="S291" s="91"/>
    </row>
    <row r="292" spans="1:19" ht="19.9" customHeight="1">
      <c r="A292" s="34">
        <v>283</v>
      </c>
      <c r="B292" s="66"/>
      <c r="C292" s="67"/>
      <c r="D292" s="68">
        <f>SUM(Tableau4[[#This Row],[TBI et NBI Mensuel]]*12)</f>
        <v>0</v>
      </c>
      <c r="E292" s="69">
        <f>Tableau4[[#This Row],[NB Heures Mensuelles]]*12</f>
        <v>0</v>
      </c>
      <c r="F292" s="70" t="e">
        <f>Tableau4[[#This Row],[TBI-NBI Annuel]]/Tableau4[[#This Row],[Heures Annuelles]]*1820</f>
        <v>#DIV/0!</v>
      </c>
      <c r="G292" s="29">
        <f t="shared" si="25"/>
        <v>0</v>
      </c>
      <c r="H292" s="71" t="e">
        <f t="shared" si="26"/>
        <v>#DIV/0!</v>
      </c>
      <c r="I292" s="72" t="e">
        <f t="shared" si="27"/>
        <v>#DIV/0!</v>
      </c>
      <c r="J292" s="17"/>
      <c r="K292" s="62"/>
      <c r="M292" s="91"/>
      <c r="N292" s="91"/>
      <c r="O292" s="91"/>
      <c r="P292" s="91"/>
      <c r="Q292" s="91"/>
      <c r="R292" s="91"/>
      <c r="S292" s="91"/>
    </row>
    <row r="293" spans="1:19" ht="19.9" customHeight="1">
      <c r="A293" s="34">
        <v>284</v>
      </c>
      <c r="B293" s="66"/>
      <c r="C293" s="67"/>
      <c r="D293" s="68">
        <f>SUM(Tableau4[[#This Row],[TBI et NBI Mensuel]]*12)</f>
        <v>0</v>
      </c>
      <c r="E293" s="69">
        <f>Tableau4[[#This Row],[NB Heures Mensuelles]]*12</f>
        <v>0</v>
      </c>
      <c r="F293" s="70" t="e">
        <f>Tableau4[[#This Row],[TBI-NBI Annuel]]/Tableau4[[#This Row],[Heures Annuelles]]*1820</f>
        <v>#DIV/0!</v>
      </c>
      <c r="G293" s="29">
        <f t="shared" si="25"/>
        <v>0</v>
      </c>
      <c r="H293" s="71" t="e">
        <f t="shared" si="26"/>
        <v>#DIV/0!</v>
      </c>
      <c r="I293" s="72" t="e">
        <f t="shared" si="27"/>
        <v>#DIV/0!</v>
      </c>
      <c r="J293" s="17"/>
      <c r="K293" s="62"/>
      <c r="M293" s="91"/>
      <c r="N293" s="91"/>
      <c r="O293" s="91"/>
      <c r="P293" s="91"/>
      <c r="Q293" s="91"/>
      <c r="R293" s="91"/>
      <c r="S293" s="91"/>
    </row>
    <row r="294" spans="1:19" ht="19.9" customHeight="1">
      <c r="A294" s="34">
        <v>285</v>
      </c>
      <c r="B294" s="66"/>
      <c r="C294" s="67"/>
      <c r="D294" s="68">
        <f>SUM(Tableau4[[#This Row],[TBI et NBI Mensuel]]*12)</f>
        <v>0</v>
      </c>
      <c r="E294" s="69">
        <f>Tableau4[[#This Row],[NB Heures Mensuelles]]*12</f>
        <v>0</v>
      </c>
      <c r="F294" s="70" t="e">
        <f>Tableau4[[#This Row],[TBI-NBI Annuel]]/Tableau4[[#This Row],[Heures Annuelles]]*1820</f>
        <v>#DIV/0!</v>
      </c>
      <c r="G294" s="29">
        <f t="shared" si="25"/>
        <v>0</v>
      </c>
      <c r="H294" s="71" t="e">
        <f t="shared" si="26"/>
        <v>#DIV/0!</v>
      </c>
      <c r="I294" s="72" t="e">
        <f t="shared" si="27"/>
        <v>#DIV/0!</v>
      </c>
      <c r="J294" s="17"/>
      <c r="K294" s="62"/>
      <c r="M294" s="91"/>
      <c r="N294" s="91"/>
      <c r="O294" s="91"/>
      <c r="P294" s="91"/>
      <c r="Q294" s="91"/>
      <c r="R294" s="91"/>
      <c r="S294" s="91"/>
    </row>
    <row r="295" spans="1:19" ht="19.9" customHeight="1">
      <c r="A295" s="34">
        <v>286</v>
      </c>
      <c r="B295" s="66"/>
      <c r="C295" s="67"/>
      <c r="D295" s="68">
        <f>SUM(Tableau4[[#This Row],[TBI et NBI Mensuel]]*12)</f>
        <v>0</v>
      </c>
      <c r="E295" s="69">
        <f>Tableau4[[#This Row],[NB Heures Mensuelles]]*12</f>
        <v>0</v>
      </c>
      <c r="F295" s="70" t="e">
        <f>Tableau4[[#This Row],[TBI-NBI Annuel]]/Tableau4[[#This Row],[Heures Annuelles]]*1820</f>
        <v>#DIV/0!</v>
      </c>
      <c r="G295" s="29">
        <f t="shared" si="25"/>
        <v>0</v>
      </c>
      <c r="H295" s="71" t="e">
        <f t="shared" si="26"/>
        <v>#DIV/0!</v>
      </c>
      <c r="I295" s="72" t="e">
        <f t="shared" si="27"/>
        <v>#DIV/0!</v>
      </c>
      <c r="J295" s="17"/>
      <c r="K295" s="62"/>
      <c r="M295" s="91"/>
      <c r="N295" s="91"/>
      <c r="O295" s="91"/>
      <c r="P295" s="91"/>
      <c r="Q295" s="91"/>
      <c r="R295" s="91"/>
      <c r="S295" s="91"/>
    </row>
    <row r="296" spans="1:19" ht="19.9" customHeight="1">
      <c r="A296" s="34">
        <v>287</v>
      </c>
      <c r="B296" s="66"/>
      <c r="C296" s="67"/>
      <c r="D296" s="68">
        <f>SUM(Tableau4[[#This Row],[TBI et NBI Mensuel]]*12)</f>
        <v>0</v>
      </c>
      <c r="E296" s="69">
        <f>Tableau4[[#This Row],[NB Heures Mensuelles]]*12</f>
        <v>0</v>
      </c>
      <c r="F296" s="70" t="e">
        <f>Tableau4[[#This Row],[TBI-NBI Annuel]]/Tableau4[[#This Row],[Heures Annuelles]]*1820</f>
        <v>#DIV/0!</v>
      </c>
      <c r="G296" s="29">
        <f t="shared" si="25"/>
        <v>0</v>
      </c>
      <c r="H296" s="71" t="e">
        <f t="shared" si="26"/>
        <v>#DIV/0!</v>
      </c>
      <c r="I296" s="72" t="e">
        <f t="shared" si="27"/>
        <v>#DIV/0!</v>
      </c>
      <c r="J296" s="17"/>
      <c r="K296" s="62"/>
      <c r="M296" s="91"/>
      <c r="N296" s="91"/>
      <c r="O296" s="91"/>
      <c r="P296" s="91"/>
      <c r="Q296" s="91"/>
      <c r="R296" s="91"/>
      <c r="S296" s="91"/>
    </row>
    <row r="297" spans="1:19" ht="19.9" customHeight="1">
      <c r="A297" s="34">
        <v>288</v>
      </c>
      <c r="B297" s="66"/>
      <c r="C297" s="67"/>
      <c r="D297" s="68">
        <f>SUM(Tableau4[[#This Row],[TBI et NBI Mensuel]]*12)</f>
        <v>0</v>
      </c>
      <c r="E297" s="69">
        <f>Tableau4[[#This Row],[NB Heures Mensuelles]]*12</f>
        <v>0</v>
      </c>
      <c r="F297" s="70" t="e">
        <f>Tableau4[[#This Row],[TBI-NBI Annuel]]/Tableau4[[#This Row],[Heures Annuelles]]*1820</f>
        <v>#DIV/0!</v>
      </c>
      <c r="G297" s="29">
        <f t="shared" si="25"/>
        <v>0</v>
      </c>
      <c r="H297" s="71" t="e">
        <f t="shared" si="26"/>
        <v>#DIV/0!</v>
      </c>
      <c r="I297" s="72" t="e">
        <f t="shared" si="27"/>
        <v>#DIV/0!</v>
      </c>
      <c r="J297" s="17"/>
      <c r="K297" s="62"/>
      <c r="M297" s="91"/>
      <c r="N297" s="91"/>
      <c r="O297" s="91"/>
      <c r="P297" s="91"/>
      <c r="Q297" s="91"/>
      <c r="R297" s="91"/>
      <c r="S297" s="91"/>
    </row>
    <row r="298" spans="1:19" ht="19.9" customHeight="1">
      <c r="A298" s="34">
        <v>289</v>
      </c>
      <c r="B298" s="66"/>
      <c r="C298" s="67"/>
      <c r="D298" s="68">
        <f>SUM(Tableau4[[#This Row],[TBI et NBI Mensuel]]*12)</f>
        <v>0</v>
      </c>
      <c r="E298" s="69">
        <f>Tableau4[[#This Row],[NB Heures Mensuelles]]*12</f>
        <v>0</v>
      </c>
      <c r="F298" s="70" t="e">
        <f>Tableau4[[#This Row],[TBI-NBI Annuel]]/Tableau4[[#This Row],[Heures Annuelles]]*1820</f>
        <v>#DIV/0!</v>
      </c>
      <c r="G298" s="29">
        <f t="shared" si="25"/>
        <v>0</v>
      </c>
      <c r="H298" s="71" t="e">
        <f t="shared" si="26"/>
        <v>#DIV/0!</v>
      </c>
      <c r="I298" s="72" t="e">
        <f t="shared" si="27"/>
        <v>#DIV/0!</v>
      </c>
      <c r="J298" s="17"/>
      <c r="K298" s="62"/>
      <c r="M298" s="91"/>
      <c r="N298" s="91"/>
      <c r="O298" s="91"/>
      <c r="P298" s="91"/>
      <c r="Q298" s="91"/>
      <c r="R298" s="91"/>
      <c r="S298" s="91"/>
    </row>
    <row r="299" spans="1:19" ht="19.9" customHeight="1">
      <c r="A299" s="34">
        <v>290</v>
      </c>
      <c r="B299" s="66"/>
      <c r="C299" s="67"/>
      <c r="D299" s="68">
        <f>SUM(Tableau4[[#This Row],[TBI et NBI Mensuel]]*12)</f>
        <v>0</v>
      </c>
      <c r="E299" s="69">
        <f>Tableau4[[#This Row],[NB Heures Mensuelles]]*12</f>
        <v>0</v>
      </c>
      <c r="F299" s="70" t="e">
        <f>Tableau4[[#This Row],[TBI-NBI Annuel]]/Tableau4[[#This Row],[Heures Annuelles]]*1820</f>
        <v>#DIV/0!</v>
      </c>
      <c r="G299" s="29">
        <f t="shared" si="25"/>
        <v>0</v>
      </c>
      <c r="H299" s="71" t="e">
        <f t="shared" si="26"/>
        <v>#DIV/0!</v>
      </c>
      <c r="I299" s="72" t="e">
        <f t="shared" si="27"/>
        <v>#DIV/0!</v>
      </c>
      <c r="J299" s="17"/>
      <c r="K299" s="62"/>
      <c r="M299" s="91"/>
      <c r="N299" s="91"/>
      <c r="O299" s="91"/>
      <c r="P299" s="91"/>
      <c r="Q299" s="91"/>
      <c r="R299" s="91"/>
      <c r="S299" s="91"/>
    </row>
    <row r="300" spans="1:19" ht="19.9" customHeight="1">
      <c r="A300" s="34">
        <v>291</v>
      </c>
      <c r="B300" s="66"/>
      <c r="C300" s="67"/>
      <c r="D300" s="68">
        <f>SUM(Tableau4[[#This Row],[TBI et NBI Mensuel]]*12)</f>
        <v>0</v>
      </c>
      <c r="E300" s="69">
        <f>Tableau4[[#This Row],[NB Heures Mensuelles]]*12</f>
        <v>0</v>
      </c>
      <c r="F300" s="70" t="e">
        <f>Tableau4[[#This Row],[TBI-NBI Annuel]]/Tableau4[[#This Row],[Heures Annuelles]]*1820</f>
        <v>#DIV/0!</v>
      </c>
      <c r="G300" s="29">
        <f t="shared" si="25"/>
        <v>0</v>
      </c>
      <c r="H300" s="71" t="e">
        <f t="shared" si="26"/>
        <v>#DIV/0!</v>
      </c>
      <c r="I300" s="72" t="e">
        <f t="shared" si="27"/>
        <v>#DIV/0!</v>
      </c>
      <c r="J300" s="17"/>
      <c r="K300" s="62"/>
      <c r="M300" s="91"/>
      <c r="N300" s="91"/>
      <c r="O300" s="91"/>
      <c r="P300" s="91"/>
      <c r="Q300" s="91"/>
      <c r="R300" s="91"/>
      <c r="S300" s="91"/>
    </row>
    <row r="301" spans="1:19" ht="19.9" customHeight="1">
      <c r="A301" s="34">
        <v>292</v>
      </c>
      <c r="B301" s="66"/>
      <c r="C301" s="67"/>
      <c r="D301" s="68">
        <f>SUM(Tableau4[[#This Row],[TBI et NBI Mensuel]]*12)</f>
        <v>0</v>
      </c>
      <c r="E301" s="69">
        <f>Tableau4[[#This Row],[NB Heures Mensuelles]]*12</f>
        <v>0</v>
      </c>
      <c r="F301" s="70" t="e">
        <f>Tableau4[[#This Row],[TBI-NBI Annuel]]/Tableau4[[#This Row],[Heures Annuelles]]*1820</f>
        <v>#DIV/0!</v>
      </c>
      <c r="G301" s="29">
        <f t="shared" si="25"/>
        <v>0</v>
      </c>
      <c r="H301" s="71" t="e">
        <f t="shared" si="26"/>
        <v>#DIV/0!</v>
      </c>
      <c r="I301" s="72" t="e">
        <f t="shared" si="27"/>
        <v>#DIV/0!</v>
      </c>
      <c r="J301" s="17"/>
      <c r="K301" s="62"/>
      <c r="M301" s="91"/>
      <c r="N301" s="91"/>
      <c r="O301" s="91"/>
      <c r="P301" s="91"/>
      <c r="Q301" s="91"/>
      <c r="R301" s="91"/>
      <c r="S301" s="91"/>
    </row>
    <row r="302" spans="1:19" ht="19.9" customHeight="1">
      <c r="A302" s="34">
        <v>293</v>
      </c>
      <c r="B302" s="66"/>
      <c r="C302" s="67"/>
      <c r="D302" s="68">
        <f>SUM(Tableau4[[#This Row],[TBI et NBI Mensuel]]*12)</f>
        <v>0</v>
      </c>
      <c r="E302" s="69">
        <f>Tableau4[[#This Row],[NB Heures Mensuelles]]*12</f>
        <v>0</v>
      </c>
      <c r="F302" s="70" t="e">
        <f>Tableau4[[#This Row],[TBI-NBI Annuel]]/Tableau4[[#This Row],[Heures Annuelles]]*1820</f>
        <v>#DIV/0!</v>
      </c>
      <c r="G302" s="29">
        <f t="shared" si="25"/>
        <v>0</v>
      </c>
      <c r="H302" s="71" t="e">
        <f t="shared" si="26"/>
        <v>#DIV/0!</v>
      </c>
      <c r="I302" s="72" t="e">
        <f t="shared" si="27"/>
        <v>#DIV/0!</v>
      </c>
      <c r="J302" s="17"/>
      <c r="K302" s="62"/>
      <c r="M302" s="91"/>
      <c r="N302" s="91"/>
      <c r="O302" s="91"/>
      <c r="P302" s="91"/>
      <c r="Q302" s="91"/>
      <c r="R302" s="91"/>
      <c r="S302" s="91"/>
    </row>
    <row r="303" spans="1:19" ht="19.9" customHeight="1">
      <c r="A303" s="34">
        <v>294</v>
      </c>
      <c r="B303" s="66"/>
      <c r="C303" s="67"/>
      <c r="D303" s="68">
        <f>SUM(Tableau4[[#This Row],[TBI et NBI Mensuel]]*12)</f>
        <v>0</v>
      </c>
      <c r="E303" s="69">
        <f>Tableau4[[#This Row],[NB Heures Mensuelles]]*12</f>
        <v>0</v>
      </c>
      <c r="F303" s="70" t="e">
        <f>Tableau4[[#This Row],[TBI-NBI Annuel]]/Tableau4[[#This Row],[Heures Annuelles]]*1820</f>
        <v>#DIV/0!</v>
      </c>
      <c r="G303" s="29">
        <f t="shared" si="25"/>
        <v>0</v>
      </c>
      <c r="H303" s="71" t="e">
        <f t="shared" si="26"/>
        <v>#DIV/0!</v>
      </c>
      <c r="I303" s="72" t="e">
        <f t="shared" si="27"/>
        <v>#DIV/0!</v>
      </c>
      <c r="J303" s="17"/>
      <c r="K303" s="62"/>
      <c r="M303" s="91"/>
      <c r="N303" s="91"/>
      <c r="O303" s="91"/>
      <c r="P303" s="91"/>
      <c r="Q303" s="91"/>
      <c r="R303" s="91"/>
      <c r="S303" s="91"/>
    </row>
    <row r="304" spans="1:19" ht="19.9" customHeight="1">
      <c r="A304" s="34">
        <v>295</v>
      </c>
      <c r="B304" s="66"/>
      <c r="C304" s="67"/>
      <c r="D304" s="68">
        <f>SUM(Tableau4[[#This Row],[TBI et NBI Mensuel]]*12)</f>
        <v>0</v>
      </c>
      <c r="E304" s="69">
        <f>Tableau4[[#This Row],[NB Heures Mensuelles]]*12</f>
        <v>0</v>
      </c>
      <c r="F304" s="70" t="e">
        <f>Tableau4[[#This Row],[TBI-NBI Annuel]]/Tableau4[[#This Row],[Heures Annuelles]]*1820</f>
        <v>#DIV/0!</v>
      </c>
      <c r="G304" s="29">
        <f t="shared" si="25"/>
        <v>0</v>
      </c>
      <c r="H304" s="71" t="e">
        <f t="shared" si="26"/>
        <v>#DIV/0!</v>
      </c>
      <c r="I304" s="72" t="e">
        <f t="shared" si="27"/>
        <v>#DIV/0!</v>
      </c>
      <c r="J304" s="17"/>
      <c r="K304" s="62"/>
      <c r="M304" s="91"/>
      <c r="N304" s="91"/>
      <c r="O304" s="91"/>
      <c r="P304" s="91"/>
      <c r="Q304" s="91"/>
      <c r="R304" s="91"/>
      <c r="S304" s="91"/>
    </row>
    <row r="305" spans="1:19" ht="19.9" customHeight="1">
      <c r="A305" s="34">
        <v>296</v>
      </c>
      <c r="B305" s="66"/>
      <c r="C305" s="67"/>
      <c r="D305" s="68">
        <f>SUM(Tableau4[[#This Row],[TBI et NBI Mensuel]]*12)</f>
        <v>0</v>
      </c>
      <c r="E305" s="69">
        <f>Tableau4[[#This Row],[NB Heures Mensuelles]]*12</f>
        <v>0</v>
      </c>
      <c r="F305" s="70" t="e">
        <f>Tableau4[[#This Row],[TBI-NBI Annuel]]/Tableau4[[#This Row],[Heures Annuelles]]*1820</f>
        <v>#DIV/0!</v>
      </c>
      <c r="G305" s="29">
        <f t="shared" si="25"/>
        <v>0</v>
      </c>
      <c r="H305" s="71" t="e">
        <f aca="true" t="shared" si="28" ref="H305:H308">IF(G305&lt;=O$12,G305,O$12)</f>
        <v>#DIV/0!</v>
      </c>
      <c r="I305" s="72" t="e">
        <f aca="true" t="shared" si="29" ref="I305:I308">G305-H305</f>
        <v>#DIV/0!</v>
      </c>
      <c r="J305" s="17"/>
      <c r="K305" s="62"/>
      <c r="M305" s="91"/>
      <c r="N305" s="91"/>
      <c r="O305" s="91"/>
      <c r="P305" s="91"/>
      <c r="Q305" s="91"/>
      <c r="R305" s="91"/>
      <c r="S305" s="91"/>
    </row>
    <row r="306" spans="1:19" ht="19.9" customHeight="1">
      <c r="A306" s="34">
        <v>297</v>
      </c>
      <c r="B306" s="66"/>
      <c r="C306" s="67"/>
      <c r="D306" s="68">
        <f>SUM(Tableau4[[#This Row],[TBI et NBI Mensuel]]*12)</f>
        <v>0</v>
      </c>
      <c r="E306" s="69">
        <f>Tableau4[[#This Row],[NB Heures Mensuelles]]*12</f>
        <v>0</v>
      </c>
      <c r="F306" s="70" t="e">
        <f>Tableau4[[#This Row],[TBI-NBI Annuel]]/Tableau4[[#This Row],[Heures Annuelles]]*1820</f>
        <v>#DIV/0!</v>
      </c>
      <c r="G306" s="29">
        <f t="shared" si="25"/>
        <v>0</v>
      </c>
      <c r="H306" s="71" t="e">
        <f t="shared" si="28"/>
        <v>#DIV/0!</v>
      </c>
      <c r="I306" s="72" t="e">
        <f t="shared" si="29"/>
        <v>#DIV/0!</v>
      </c>
      <c r="J306" s="17"/>
      <c r="K306" s="62"/>
      <c r="M306" s="91"/>
      <c r="N306" s="91"/>
      <c r="O306" s="91"/>
      <c r="P306" s="91"/>
      <c r="Q306" s="91"/>
      <c r="R306" s="91"/>
      <c r="S306" s="91"/>
    </row>
    <row r="307" spans="1:19" ht="19.9" customHeight="1">
      <c r="A307" s="34">
        <v>298</v>
      </c>
      <c r="B307" s="66"/>
      <c r="C307" s="67"/>
      <c r="D307" s="68">
        <f>SUM(Tableau4[[#This Row],[TBI et NBI Mensuel]]*12)</f>
        <v>0</v>
      </c>
      <c r="E307" s="69">
        <f>Tableau4[[#This Row],[NB Heures Mensuelles]]*12</f>
        <v>0</v>
      </c>
      <c r="F307" s="70" t="e">
        <f>Tableau4[[#This Row],[TBI-NBI Annuel]]/Tableau4[[#This Row],[Heures Annuelles]]*1820</f>
        <v>#DIV/0!</v>
      </c>
      <c r="G307" s="29">
        <f t="shared" si="25"/>
        <v>0</v>
      </c>
      <c r="H307" s="71" t="e">
        <f t="shared" si="28"/>
        <v>#DIV/0!</v>
      </c>
      <c r="I307" s="72" t="e">
        <f t="shared" si="29"/>
        <v>#DIV/0!</v>
      </c>
      <c r="J307" s="17"/>
      <c r="K307" s="62"/>
      <c r="M307" s="91"/>
      <c r="N307" s="91"/>
      <c r="O307" s="91"/>
      <c r="P307" s="91"/>
      <c r="Q307" s="91"/>
      <c r="R307" s="91"/>
      <c r="S307" s="91"/>
    </row>
    <row r="308" spans="1:19" ht="19.9" customHeight="1">
      <c r="A308" s="34">
        <v>299</v>
      </c>
      <c r="B308" s="66"/>
      <c r="C308" s="67"/>
      <c r="D308" s="68">
        <f>SUM(Tableau4[[#This Row],[TBI et NBI Mensuel]]*12)</f>
        <v>0</v>
      </c>
      <c r="E308" s="69">
        <f>Tableau4[[#This Row],[NB Heures Mensuelles]]*12</f>
        <v>0</v>
      </c>
      <c r="F308" s="70" t="e">
        <f>Tableau4[[#This Row],[TBI-NBI Annuel]]/Tableau4[[#This Row],[Heures Annuelles]]*1820</f>
        <v>#DIV/0!</v>
      </c>
      <c r="G308" s="29">
        <f t="shared" si="25"/>
        <v>0</v>
      </c>
      <c r="H308" s="71" t="e">
        <f t="shared" si="28"/>
        <v>#DIV/0!</v>
      </c>
      <c r="I308" s="72" t="e">
        <f t="shared" si="29"/>
        <v>#DIV/0!</v>
      </c>
      <c r="J308" s="17"/>
      <c r="K308" s="62"/>
      <c r="M308" s="91"/>
      <c r="N308" s="91"/>
      <c r="O308" s="91"/>
      <c r="P308" s="91"/>
      <c r="Q308" s="91"/>
      <c r="R308" s="91"/>
      <c r="S308" s="91"/>
    </row>
    <row r="309" spans="1:19" ht="19.9" customHeight="1">
      <c r="A309" s="34">
        <v>300</v>
      </c>
      <c r="B309" s="66"/>
      <c r="C309" s="67"/>
      <c r="D309" s="68">
        <f>SUM(Tableau4[[#This Row],[TBI et NBI Mensuel]]*12)</f>
        <v>0</v>
      </c>
      <c r="E309" s="69">
        <f>Tableau4[[#This Row],[NB Heures Mensuelles]]*12</f>
        <v>0</v>
      </c>
      <c r="F309" s="70" t="e">
        <f>Tableau4[[#This Row],[TBI-NBI Annuel]]/Tableau4[[#This Row],[Heures Annuelles]]*1820</f>
        <v>#DIV/0!</v>
      </c>
      <c r="G309" s="29">
        <f t="shared" si="25"/>
        <v>0</v>
      </c>
      <c r="H309" s="71" t="e">
        <f t="shared" si="18"/>
        <v>#DIV/0!</v>
      </c>
      <c r="I309" s="72" t="e">
        <f t="shared" si="19"/>
        <v>#DIV/0!</v>
      </c>
      <c r="J309" s="17"/>
      <c r="K309" s="62"/>
      <c r="M309" s="91"/>
      <c r="N309" s="91"/>
      <c r="O309" s="91"/>
      <c r="P309" s="91"/>
      <c r="Q309" s="91"/>
      <c r="R309" s="91"/>
      <c r="S309" s="91"/>
    </row>
    <row r="310" spans="1:19" ht="19.9" customHeight="1">
      <c r="A310" s="21" t="s">
        <v>0</v>
      </c>
      <c r="B310" s="22">
        <f>SUM(Tableau4[TBI et NBI Mensuel])</f>
        <v>0</v>
      </c>
      <c r="C310" s="23">
        <f>SUM(Tableau4[NB Heures Mensuelles])</f>
        <v>0</v>
      </c>
      <c r="D310" s="22">
        <f>SUM(Tableau4[TBI-NBI Annuel])</f>
        <v>0</v>
      </c>
      <c r="E310" s="23">
        <f>SUM(Tableau4[[#All],[Heures Annuelles]])</f>
        <v>0</v>
      </c>
      <c r="F310" s="24" t="e">
        <f>SUM(Tableau4[TBI-NBI Annuel ETP])</f>
        <v>#DIV/0!</v>
      </c>
      <c r="G310" s="65">
        <f>SUM(Tableau4[Cotisation 
risque 1 mensuelle])</f>
        <v>0</v>
      </c>
      <c r="H310" s="128" t="e">
        <f>SUM(H10:H309)</f>
        <v>#DIV/0!</v>
      </c>
      <c r="I310" s="128" t="e">
        <f>SUBTOTAL(109,I10:I309)</f>
        <v>#DIV/0!</v>
      </c>
      <c r="J310" s="47"/>
      <c r="K310" s="62"/>
      <c r="M310" s="91"/>
      <c r="N310" s="91"/>
      <c r="O310" s="91"/>
      <c r="P310" s="91"/>
      <c r="Q310" s="91"/>
      <c r="R310" s="91"/>
      <c r="S310" s="91"/>
    </row>
    <row r="312" spans="1:7" ht="19.9" customHeight="1">
      <c r="A312" s="2"/>
      <c r="B312" s="3"/>
      <c r="C312" s="4"/>
      <c r="D312" s="5"/>
      <c r="E312" s="6"/>
      <c r="F312" s="5"/>
      <c r="G312" s="5"/>
    </row>
    <row r="313" spans="1:7" ht="19.9" customHeight="1">
      <c r="A313" s="11"/>
      <c r="B313" s="16"/>
      <c r="C313" s="5"/>
      <c r="D313" s="5"/>
      <c r="E313" s="6"/>
      <c r="F313" s="5"/>
      <c r="G313" s="5"/>
    </row>
    <row r="314" spans="1:7" ht="33.75" customHeight="1">
      <c r="A314" s="15"/>
      <c r="B314" s="7"/>
      <c r="C314" s="16"/>
      <c r="D314" s="16"/>
      <c r="E314" s="16"/>
      <c r="F314" s="16"/>
      <c r="G314" s="16"/>
    </row>
    <row r="315" spans="1:7" ht="19.9" customHeight="1">
      <c r="A315" s="7"/>
      <c r="C315" s="7"/>
      <c r="D315" s="7"/>
      <c r="E315" s="7"/>
      <c r="F315" s="7"/>
      <c r="G315" s="8"/>
    </row>
    <row r="316" ht="60.75" customHeight="1"/>
    <row r="317" ht="14.25"/>
    <row r="318" ht="60.75" customHeight="1"/>
  </sheetData>
  <sheetProtection insertRows="0"/>
  <mergeCells count="23">
    <mergeCell ref="M46:S48"/>
    <mergeCell ref="M62:S62"/>
    <mergeCell ref="M63:S66"/>
    <mergeCell ref="A6:I6"/>
    <mergeCell ref="A7:C7"/>
    <mergeCell ref="D7:I8"/>
    <mergeCell ref="M12:N12"/>
    <mergeCell ref="M13:N13"/>
    <mergeCell ref="M9:N9"/>
    <mergeCell ref="M10:N10"/>
    <mergeCell ref="M11:N11"/>
    <mergeCell ref="M7:O8"/>
    <mergeCell ref="M15:S15"/>
    <mergeCell ref="M6:S6"/>
    <mergeCell ref="M17:S26"/>
    <mergeCell ref="M28:S28"/>
    <mergeCell ref="M30:S31"/>
    <mergeCell ref="A2:S2"/>
    <mergeCell ref="A1:S1"/>
    <mergeCell ref="A3:S3"/>
    <mergeCell ref="L5:S5"/>
    <mergeCell ref="A4:S4"/>
    <mergeCell ref="A5:J5"/>
  </mergeCells>
  <printOptions/>
  <pageMargins left="0.11811023622047245" right="0.11811023622047245" top="0.31496062992125984" bottom="0.5511811023622047" header="0.11811023622047245" footer="0.11811023622047245"/>
  <pageSetup horizontalDpi="600" verticalDpi="600" orientation="landscape" paperSize="9" scale="50" r:id="rId3"/>
  <drawing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315"/>
  <sheetViews>
    <sheetView showGridLines="0" tabSelected="1" zoomScale="80" zoomScaleNormal="80" workbookViewId="0" topLeftCell="A1">
      <selection activeCell="R8" sqref="R8"/>
    </sheetView>
  </sheetViews>
  <sheetFormatPr defaultColWidth="11.25390625" defaultRowHeight="19.5" customHeight="1"/>
  <cols>
    <col min="1" max="1" width="12.00390625" style="12" customWidth="1"/>
    <col min="2" max="2" width="12.00390625" style="9" customWidth="1"/>
    <col min="3" max="3" width="13.125" style="13" customWidth="1"/>
    <col min="4" max="4" width="13.125" style="9" customWidth="1"/>
    <col min="5" max="5" width="12.00390625" style="10" customWidth="1"/>
    <col min="6" max="6" width="13.625" style="10" customWidth="1"/>
    <col min="7" max="7" width="18.875" style="1" customWidth="1"/>
    <col min="8" max="8" width="13.875" style="49" customWidth="1"/>
    <col min="9" max="9" width="14.125" style="49" customWidth="1"/>
    <col min="10" max="10" width="2.00390625" style="48" customWidth="1"/>
    <col min="11" max="11" width="1.75390625" style="1" customWidth="1"/>
    <col min="12" max="12" width="1.75390625" style="43" customWidth="1"/>
    <col min="13" max="13" width="22.50390625" style="1" customWidth="1"/>
    <col min="14" max="14" width="25.125" style="1" customWidth="1"/>
    <col min="15" max="15" width="15.125" style="1" customWidth="1"/>
    <col min="16" max="16384" width="11.25390625" style="1" customWidth="1"/>
  </cols>
  <sheetData>
    <row r="1" spans="1:19" ht="42" customHeight="1">
      <c r="A1" s="133" t="s">
        <v>54</v>
      </c>
      <c r="B1" s="133"/>
      <c r="C1" s="133"/>
      <c r="D1" s="133"/>
      <c r="E1" s="133"/>
      <c r="F1" s="133"/>
      <c r="G1" s="133"/>
      <c r="H1" s="133"/>
      <c r="I1" s="133"/>
      <c r="J1" s="133"/>
      <c r="K1" s="133"/>
      <c r="L1" s="133"/>
      <c r="M1" s="133"/>
      <c r="N1" s="133"/>
      <c r="O1" s="133"/>
      <c r="P1" s="133"/>
      <c r="Q1" s="133"/>
      <c r="R1" s="133"/>
      <c r="S1" s="133"/>
    </row>
    <row r="2" spans="1:19" ht="63" customHeight="1">
      <c r="A2" s="132" t="s">
        <v>66</v>
      </c>
      <c r="B2" s="132"/>
      <c r="C2" s="132"/>
      <c r="D2" s="132"/>
      <c r="E2" s="132"/>
      <c r="F2" s="132"/>
      <c r="G2" s="132"/>
      <c r="H2" s="132"/>
      <c r="I2" s="132"/>
      <c r="J2" s="132"/>
      <c r="K2" s="132"/>
      <c r="L2" s="132"/>
      <c r="M2" s="132"/>
      <c r="N2" s="132"/>
      <c r="O2" s="132"/>
      <c r="P2" s="132"/>
      <c r="Q2" s="132"/>
      <c r="R2" s="132"/>
      <c r="S2" s="132"/>
    </row>
    <row r="3" spans="1:19" ht="26.25" customHeight="1">
      <c r="A3" s="133" t="s">
        <v>51</v>
      </c>
      <c r="B3" s="133"/>
      <c r="C3" s="133"/>
      <c r="D3" s="133"/>
      <c r="E3" s="133"/>
      <c r="F3" s="133"/>
      <c r="G3" s="133"/>
      <c r="H3" s="133"/>
      <c r="I3" s="133"/>
      <c r="J3" s="133"/>
      <c r="K3" s="133"/>
      <c r="L3" s="133"/>
      <c r="M3" s="133"/>
      <c r="N3" s="133"/>
      <c r="O3" s="133"/>
      <c r="P3" s="133"/>
      <c r="Q3" s="133"/>
      <c r="R3" s="133"/>
      <c r="S3" s="133"/>
    </row>
    <row r="4" spans="1:19" s="20" customFormat="1" ht="25.5" customHeight="1">
      <c r="A4" s="135" t="s">
        <v>32</v>
      </c>
      <c r="B4" s="135"/>
      <c r="C4" s="135"/>
      <c r="D4" s="135"/>
      <c r="E4" s="135"/>
      <c r="F4" s="135"/>
      <c r="G4" s="135"/>
      <c r="H4" s="135"/>
      <c r="I4" s="135"/>
      <c r="J4" s="135"/>
      <c r="K4" s="135"/>
      <c r="L4" s="135"/>
      <c r="M4" s="135"/>
      <c r="N4" s="135"/>
      <c r="O4" s="135"/>
      <c r="P4" s="135"/>
      <c r="Q4" s="135"/>
      <c r="R4" s="135"/>
      <c r="S4" s="135"/>
    </row>
    <row r="5" spans="1:19" s="20" customFormat="1" ht="26.25" customHeight="1">
      <c r="A5" s="166" t="s">
        <v>26</v>
      </c>
      <c r="B5" s="166"/>
      <c r="C5" s="166"/>
      <c r="D5" s="166"/>
      <c r="E5" s="166"/>
      <c r="F5" s="166"/>
      <c r="G5" s="166"/>
      <c r="H5" s="166"/>
      <c r="I5" s="166"/>
      <c r="J5" s="166"/>
      <c r="K5" s="61"/>
      <c r="L5" s="166" t="s">
        <v>29</v>
      </c>
      <c r="M5" s="166"/>
      <c r="N5" s="166"/>
      <c r="O5" s="166"/>
      <c r="P5" s="166"/>
      <c r="Q5" s="166"/>
      <c r="R5" s="166"/>
      <c r="S5" s="166"/>
    </row>
    <row r="6" spans="1:19" s="26" customFormat="1" ht="99" customHeight="1">
      <c r="A6" s="167" t="s">
        <v>47</v>
      </c>
      <c r="B6" s="167"/>
      <c r="C6" s="167"/>
      <c r="D6" s="167"/>
      <c r="E6" s="167"/>
      <c r="F6" s="167"/>
      <c r="G6" s="167"/>
      <c r="H6" s="167"/>
      <c r="I6" s="167"/>
      <c r="J6" s="44"/>
      <c r="K6" s="61"/>
      <c r="L6" s="42"/>
      <c r="M6" s="138" t="s">
        <v>34</v>
      </c>
      <c r="N6" s="138"/>
      <c r="O6" s="138"/>
      <c r="P6" s="138"/>
      <c r="Q6" s="138"/>
      <c r="R6" s="138"/>
      <c r="S6" s="138"/>
    </row>
    <row r="7" spans="1:16" s="26" customFormat="1" ht="18" customHeight="1">
      <c r="A7" s="139" t="s">
        <v>14</v>
      </c>
      <c r="B7" s="139"/>
      <c r="C7" s="139"/>
      <c r="D7" s="140" t="s">
        <v>18</v>
      </c>
      <c r="E7" s="141"/>
      <c r="F7" s="141"/>
      <c r="G7" s="141"/>
      <c r="H7" s="141"/>
      <c r="I7" s="142"/>
      <c r="J7" s="45"/>
      <c r="K7" s="61"/>
      <c r="L7" s="42"/>
      <c r="M7" s="168" t="s">
        <v>19</v>
      </c>
      <c r="N7" s="169"/>
      <c r="O7" s="170"/>
      <c r="P7" s="19"/>
    </row>
    <row r="8" spans="1:16" s="26" customFormat="1" ht="22.5" customHeight="1">
      <c r="A8" s="50" t="s">
        <v>11</v>
      </c>
      <c r="B8" s="50" t="s">
        <v>12</v>
      </c>
      <c r="C8" s="50" t="s">
        <v>13</v>
      </c>
      <c r="D8" s="143"/>
      <c r="E8" s="144"/>
      <c r="F8" s="144"/>
      <c r="G8" s="144"/>
      <c r="H8" s="144"/>
      <c r="I8" s="145"/>
      <c r="J8" s="45"/>
      <c r="K8" s="61"/>
      <c r="L8" s="42"/>
      <c r="M8" s="171"/>
      <c r="N8" s="172"/>
      <c r="O8" s="173"/>
      <c r="P8" s="19"/>
    </row>
    <row r="9" spans="1:15" ht="66.75" customHeight="1">
      <c r="A9" s="51" t="s">
        <v>10</v>
      </c>
      <c r="B9" s="52" t="s">
        <v>17</v>
      </c>
      <c r="C9" s="53" t="s">
        <v>4</v>
      </c>
      <c r="D9" s="39" t="s">
        <v>2</v>
      </c>
      <c r="E9" s="40" t="s">
        <v>3</v>
      </c>
      <c r="F9" s="41" t="s">
        <v>5</v>
      </c>
      <c r="G9" s="41" t="s">
        <v>22</v>
      </c>
      <c r="H9" s="41" t="s">
        <v>21</v>
      </c>
      <c r="I9" s="41" t="s">
        <v>1</v>
      </c>
      <c r="J9" s="46"/>
      <c r="K9" s="62"/>
      <c r="M9" s="150" t="s">
        <v>9</v>
      </c>
      <c r="N9" s="151"/>
      <c r="O9" s="54">
        <f>E310/1820</f>
        <v>0</v>
      </c>
    </row>
    <row r="10" spans="1:15" ht="19.9" customHeight="1">
      <c r="A10" s="34">
        <v>1</v>
      </c>
      <c r="B10" s="66"/>
      <c r="C10" s="67"/>
      <c r="D10" s="27">
        <f>SUM(Tableau42[[#This Row],[TBI et NBI Mensuel]]*12)</f>
        <v>0</v>
      </c>
      <c r="E10" s="28">
        <f>Tableau42[[#This Row],[NB Heures Mensuelles]]*12</f>
        <v>0</v>
      </c>
      <c r="F10" s="58" t="e">
        <f>(D10/E10)*1820</f>
        <v>#DIV/0!</v>
      </c>
      <c r="G10" s="29">
        <f aca="true" t="shared" si="0" ref="G10:G73">(D10/12)*1.59%</f>
        <v>0</v>
      </c>
      <c r="H10" s="30" t="e">
        <f aca="true" t="shared" si="1" ref="H10:H97">IF(G10&lt;=O$12,G10,O$12)</f>
        <v>#DIV/0!</v>
      </c>
      <c r="I10" s="64" t="e">
        <f>G10-H10</f>
        <v>#DIV/0!</v>
      </c>
      <c r="J10" s="14"/>
      <c r="K10" s="62"/>
      <c r="M10" s="152" t="s">
        <v>6</v>
      </c>
      <c r="N10" s="153"/>
      <c r="O10" s="55" t="e">
        <f>D310/O9</f>
        <v>#DIV/0!</v>
      </c>
    </row>
    <row r="11" spans="1:15" ht="19.9" customHeight="1">
      <c r="A11" s="34">
        <v>2</v>
      </c>
      <c r="B11" s="66"/>
      <c r="C11" s="67"/>
      <c r="D11" s="27">
        <f>SUM(Tableau42[[#This Row],[TBI et NBI Mensuel]]*12)</f>
        <v>0</v>
      </c>
      <c r="E11" s="28">
        <f>Tableau42[[#This Row],[NB Heures Mensuelles]]*12</f>
        <v>0</v>
      </c>
      <c r="F11" s="58" t="e">
        <f>(D11/E11)*1820</f>
        <v>#DIV/0!</v>
      </c>
      <c r="G11" s="29">
        <f t="shared" si="0"/>
        <v>0</v>
      </c>
      <c r="H11" s="30" t="e">
        <f t="shared" si="1"/>
        <v>#DIV/0!</v>
      </c>
      <c r="I11" s="64" t="e">
        <f aca="true" t="shared" si="2" ref="I11:I134">G11-H11</f>
        <v>#DIV/0!</v>
      </c>
      <c r="J11" s="14"/>
      <c r="K11" s="62"/>
      <c r="M11" s="154" t="s">
        <v>7</v>
      </c>
      <c r="N11" s="155"/>
      <c r="O11" s="56" t="e">
        <f>O10/12</f>
        <v>#DIV/0!</v>
      </c>
    </row>
    <row r="12" spans="1:15" ht="27" customHeight="1" thickBot="1">
      <c r="A12" s="34">
        <v>3</v>
      </c>
      <c r="B12" s="66"/>
      <c r="C12" s="67"/>
      <c r="D12" s="27">
        <f>SUM(Tableau42[[#This Row],[TBI et NBI Mensuel]]*12)</f>
        <v>0</v>
      </c>
      <c r="E12" s="28">
        <f>Tableau42[[#This Row],[NB Heures Mensuelles]]*12</f>
        <v>0</v>
      </c>
      <c r="F12" s="59" t="e">
        <f>Tableau42[[#This Row],[TBI-NBI Annuel]]/Tableau42[[#This Row],[Heures Annuelles]]*1820</f>
        <v>#DIV/0!</v>
      </c>
      <c r="G12" s="29">
        <f t="shared" si="0"/>
        <v>0</v>
      </c>
      <c r="H12" s="30" t="e">
        <f t="shared" si="1"/>
        <v>#DIV/0!</v>
      </c>
      <c r="I12" s="64" t="e">
        <f t="shared" si="2"/>
        <v>#DIV/0!</v>
      </c>
      <c r="J12" s="14"/>
      <c r="K12" s="62"/>
      <c r="M12" s="146" t="s">
        <v>15</v>
      </c>
      <c r="N12" s="147"/>
      <c r="O12" s="130" t="e">
        <f>O11*0.85%</f>
        <v>#DIV/0!</v>
      </c>
    </row>
    <row r="13" spans="1:15" ht="24.75" customHeight="1">
      <c r="A13" s="34">
        <v>4</v>
      </c>
      <c r="B13" s="66"/>
      <c r="C13" s="67"/>
      <c r="D13" s="27">
        <f>SUM(Tableau42[[#This Row],[TBI et NBI Mensuel]]*12)</f>
        <v>0</v>
      </c>
      <c r="E13" s="28">
        <f>Tableau42[[#This Row],[NB Heures Mensuelles]]*12</f>
        <v>0</v>
      </c>
      <c r="F13" s="59" t="e">
        <f>Tableau42[[#This Row],[TBI-NBI Annuel]]/Tableau42[[#This Row],[Heures Annuelles]]*1820</f>
        <v>#DIV/0!</v>
      </c>
      <c r="G13" s="29">
        <f t="shared" si="0"/>
        <v>0</v>
      </c>
      <c r="H13" s="30" t="e">
        <f t="shared" si="1"/>
        <v>#DIV/0!</v>
      </c>
      <c r="I13" s="64" t="e">
        <f t="shared" si="2"/>
        <v>#DIV/0!</v>
      </c>
      <c r="J13" s="14"/>
      <c r="K13" s="62"/>
      <c r="M13" s="148" t="s">
        <v>8</v>
      </c>
      <c r="N13" s="149"/>
      <c r="O13" s="57" t="e">
        <f>H310*12</f>
        <v>#DIV/0!</v>
      </c>
    </row>
    <row r="14" spans="1:11" ht="19.9" customHeight="1">
      <c r="A14" s="34">
        <v>5</v>
      </c>
      <c r="B14" s="66"/>
      <c r="C14" s="67"/>
      <c r="D14" s="27">
        <f>SUM(Tableau42[[#This Row],[TBI et NBI Mensuel]]*12)</f>
        <v>0</v>
      </c>
      <c r="E14" s="28">
        <f>Tableau42[[#This Row],[NB Heures Mensuelles]]*12</f>
        <v>0</v>
      </c>
      <c r="F14" s="59" t="e">
        <f>Tableau42[[#This Row],[TBI-NBI Annuel]]/Tableau42[[#This Row],[Heures Annuelles]]*1820</f>
        <v>#DIV/0!</v>
      </c>
      <c r="G14" s="29">
        <f t="shared" si="0"/>
        <v>0</v>
      </c>
      <c r="H14" s="30" t="e">
        <f t="shared" si="1"/>
        <v>#DIV/0!</v>
      </c>
      <c r="I14" s="64" t="e">
        <f t="shared" si="2"/>
        <v>#DIV/0!</v>
      </c>
      <c r="J14" s="14"/>
      <c r="K14" s="62"/>
    </row>
    <row r="15" spans="1:19" ht="19.9" customHeight="1">
      <c r="A15" s="34">
        <v>6</v>
      </c>
      <c r="B15" s="66"/>
      <c r="C15" s="67"/>
      <c r="D15" s="31">
        <f>SUM(Tableau42[[#This Row],[TBI et NBI Mensuel]]*12)</f>
        <v>0</v>
      </c>
      <c r="E15" s="32">
        <f>Tableau42[[#This Row],[NB Heures Mensuelles]]*12</f>
        <v>0</v>
      </c>
      <c r="F15" s="60" t="e">
        <f>Tableau42[[#This Row],[TBI-NBI Annuel]]/Tableau42[[#This Row],[Heures Annuelles]]*1820</f>
        <v>#DIV/0!</v>
      </c>
      <c r="G15" s="29">
        <f t="shared" si="0"/>
        <v>0</v>
      </c>
      <c r="H15" s="30" t="e">
        <f t="shared" si="1"/>
        <v>#DIV/0!</v>
      </c>
      <c r="I15" s="63" t="e">
        <f t="shared" si="2"/>
        <v>#DIV/0!</v>
      </c>
      <c r="J15" s="17"/>
      <c r="K15" s="62"/>
      <c r="M15" s="87"/>
      <c r="N15" s="87"/>
      <c r="O15" s="87"/>
      <c r="P15" s="87"/>
      <c r="Q15" s="87"/>
      <c r="R15" s="87"/>
      <c r="S15" s="87"/>
    </row>
    <row r="16" spans="1:19" ht="19.9" customHeight="1">
      <c r="A16" s="34">
        <v>7</v>
      </c>
      <c r="B16" s="37"/>
      <c r="C16" s="38"/>
      <c r="D16" s="31">
        <f>SUM(Tableau42[[#This Row],[TBI et NBI Mensuel]]*12)</f>
        <v>0</v>
      </c>
      <c r="E16" s="32">
        <f>Tableau42[[#This Row],[NB Heures Mensuelles]]*12</f>
        <v>0</v>
      </c>
      <c r="F16" s="60" t="e">
        <f>Tableau42[[#This Row],[TBI-NBI Annuel]]/Tableau42[[#This Row],[Heures Annuelles]]*1820</f>
        <v>#DIV/0!</v>
      </c>
      <c r="G16" s="29">
        <f t="shared" si="0"/>
        <v>0</v>
      </c>
      <c r="H16" s="30" t="e">
        <f t="shared" si="1"/>
        <v>#DIV/0!</v>
      </c>
      <c r="I16" s="63" t="e">
        <f t="shared" si="2"/>
        <v>#DIV/0!</v>
      </c>
      <c r="J16" s="17"/>
      <c r="K16" s="62"/>
      <c r="M16" s="165" t="s">
        <v>36</v>
      </c>
      <c r="N16" s="165"/>
      <c r="O16" s="165"/>
      <c r="P16" s="165"/>
      <c r="Q16" s="165"/>
      <c r="R16" s="165"/>
      <c r="S16" s="165"/>
    </row>
    <row r="17" spans="1:19" ht="19.9" customHeight="1">
      <c r="A17" s="34">
        <v>8</v>
      </c>
      <c r="B17" s="37"/>
      <c r="C17" s="38"/>
      <c r="D17" s="31">
        <f>SUM(Tableau42[[#This Row],[TBI et NBI Mensuel]]*12)</f>
        <v>0</v>
      </c>
      <c r="E17" s="32">
        <f>Tableau42[[#This Row],[NB Heures Mensuelles]]*12</f>
        <v>0</v>
      </c>
      <c r="F17" s="60" t="e">
        <f>Tableau42[[#This Row],[TBI-NBI Annuel]]/Tableau42[[#This Row],[Heures Annuelles]]*1820</f>
        <v>#DIV/0!</v>
      </c>
      <c r="G17" s="29">
        <f t="shared" si="0"/>
        <v>0</v>
      </c>
      <c r="H17" s="30" t="e">
        <f t="shared" si="1"/>
        <v>#DIV/0!</v>
      </c>
      <c r="I17" s="63" t="e">
        <f t="shared" si="2"/>
        <v>#DIV/0!</v>
      </c>
      <c r="J17" s="17"/>
      <c r="K17" s="62"/>
      <c r="M17" s="86"/>
      <c r="N17" s="86"/>
      <c r="O17" s="86"/>
      <c r="P17" s="86"/>
      <c r="Q17" s="86"/>
      <c r="R17" s="86"/>
      <c r="S17" s="86"/>
    </row>
    <row r="18" spans="1:19" ht="19.9" customHeight="1">
      <c r="A18" s="34">
        <v>9</v>
      </c>
      <c r="B18" s="37"/>
      <c r="C18" s="38"/>
      <c r="D18" s="31">
        <f>SUM(Tableau42[[#This Row],[TBI et NBI Mensuel]]*12)</f>
        <v>0</v>
      </c>
      <c r="E18" s="32">
        <f>Tableau42[[#This Row],[NB Heures Mensuelles]]*12</f>
        <v>0</v>
      </c>
      <c r="F18" s="60" t="e">
        <f>Tableau42[[#This Row],[TBI-NBI Annuel]]/Tableau42[[#This Row],[Heures Annuelles]]*1820</f>
        <v>#DIV/0!</v>
      </c>
      <c r="G18" s="29">
        <f t="shared" si="0"/>
        <v>0</v>
      </c>
      <c r="H18" s="30" t="e">
        <f t="shared" si="1"/>
        <v>#DIV/0!</v>
      </c>
      <c r="I18" s="63" t="e">
        <f t="shared" si="2"/>
        <v>#DIV/0!</v>
      </c>
      <c r="J18" s="17"/>
      <c r="K18" s="62"/>
      <c r="M18" s="163" t="s">
        <v>57</v>
      </c>
      <c r="N18" s="163"/>
      <c r="O18" s="163"/>
      <c r="P18" s="163"/>
      <c r="Q18" s="163"/>
      <c r="R18" s="163"/>
      <c r="S18" s="163"/>
    </row>
    <row r="19" spans="1:19" ht="19.9" customHeight="1">
      <c r="A19" s="34">
        <v>10</v>
      </c>
      <c r="B19" s="37"/>
      <c r="C19" s="38"/>
      <c r="D19" s="31">
        <f>SUM(Tableau42[[#This Row],[TBI et NBI Mensuel]]*12)</f>
        <v>0</v>
      </c>
      <c r="E19" s="32">
        <f>Tableau42[[#This Row],[NB Heures Mensuelles]]*12</f>
        <v>0</v>
      </c>
      <c r="F19" s="33" t="e">
        <f>Tableau42[[#This Row],[TBI-NBI Annuel]]/Tableau42[[#This Row],[Heures Annuelles]]*1820</f>
        <v>#DIV/0!</v>
      </c>
      <c r="G19" s="29">
        <f t="shared" si="0"/>
        <v>0</v>
      </c>
      <c r="H19" s="30" t="e">
        <f t="shared" si="1"/>
        <v>#DIV/0!</v>
      </c>
      <c r="I19" s="63" t="e">
        <f t="shared" si="2"/>
        <v>#DIV/0!</v>
      </c>
      <c r="J19" s="17"/>
      <c r="K19" s="62"/>
      <c r="M19" s="163"/>
      <c r="N19" s="163"/>
      <c r="O19" s="163"/>
      <c r="P19" s="163"/>
      <c r="Q19" s="163"/>
      <c r="R19" s="163"/>
      <c r="S19" s="163"/>
    </row>
    <row r="20" spans="1:19" ht="19.9" customHeight="1">
      <c r="A20" s="34">
        <v>11</v>
      </c>
      <c r="B20" s="37"/>
      <c r="C20" s="38"/>
      <c r="D20" s="31">
        <f>SUM(Tableau42[[#This Row],[TBI et NBI Mensuel]]*12)</f>
        <v>0</v>
      </c>
      <c r="E20" s="32">
        <f>Tableau42[[#This Row],[NB Heures Mensuelles]]*12</f>
        <v>0</v>
      </c>
      <c r="F20" s="33" t="e">
        <f>Tableau42[[#This Row],[TBI-NBI Annuel]]/Tableau42[[#This Row],[Heures Annuelles]]*1820</f>
        <v>#DIV/0!</v>
      </c>
      <c r="G20" s="29">
        <f t="shared" si="0"/>
        <v>0</v>
      </c>
      <c r="H20" s="30" t="e">
        <f t="shared" si="1"/>
        <v>#DIV/0!</v>
      </c>
      <c r="I20" s="63" t="e">
        <f t="shared" si="2"/>
        <v>#DIV/0!</v>
      </c>
      <c r="J20" s="17"/>
      <c r="K20" s="62"/>
      <c r="M20" s="163"/>
      <c r="N20" s="163"/>
      <c r="O20" s="163"/>
      <c r="P20" s="163"/>
      <c r="Q20" s="163"/>
      <c r="R20" s="163"/>
      <c r="S20" s="163"/>
    </row>
    <row r="21" spans="1:19" ht="19.9" customHeight="1">
      <c r="A21" s="34">
        <v>12</v>
      </c>
      <c r="B21" s="37"/>
      <c r="C21" s="38"/>
      <c r="D21" s="31">
        <f>SUM(Tableau42[[#This Row],[TBI et NBI Mensuel]]*12)</f>
        <v>0</v>
      </c>
      <c r="E21" s="32">
        <f>Tableau42[[#This Row],[NB Heures Mensuelles]]*12</f>
        <v>0</v>
      </c>
      <c r="F21" s="33" t="e">
        <f>Tableau42[[#This Row],[TBI-NBI Annuel]]/Tableau42[[#This Row],[Heures Annuelles]]*1820</f>
        <v>#DIV/0!</v>
      </c>
      <c r="G21" s="29">
        <f t="shared" si="0"/>
        <v>0</v>
      </c>
      <c r="H21" s="30" t="e">
        <f t="shared" si="1"/>
        <v>#DIV/0!</v>
      </c>
      <c r="I21" s="63" t="e">
        <f t="shared" si="2"/>
        <v>#DIV/0!</v>
      </c>
      <c r="J21" s="17"/>
      <c r="K21" s="62"/>
      <c r="M21" s="163"/>
      <c r="N21" s="163"/>
      <c r="O21" s="163"/>
      <c r="P21" s="163"/>
      <c r="Q21" s="163"/>
      <c r="R21" s="163"/>
      <c r="S21" s="163"/>
    </row>
    <row r="22" spans="1:19" ht="19.9" customHeight="1">
      <c r="A22" s="34">
        <v>13</v>
      </c>
      <c r="B22" s="37"/>
      <c r="C22" s="38"/>
      <c r="D22" s="31">
        <f>SUM(Tableau42[[#This Row],[TBI et NBI Mensuel]]*12)</f>
        <v>0</v>
      </c>
      <c r="E22" s="32">
        <f>Tableau42[[#This Row],[NB Heures Mensuelles]]*12</f>
        <v>0</v>
      </c>
      <c r="F22" s="33" t="e">
        <f>Tableau42[[#This Row],[TBI-NBI Annuel]]/Tableau42[[#This Row],[Heures Annuelles]]*1820</f>
        <v>#DIV/0!</v>
      </c>
      <c r="G22" s="29">
        <f t="shared" si="0"/>
        <v>0</v>
      </c>
      <c r="H22" s="30" t="e">
        <f t="shared" si="1"/>
        <v>#DIV/0!</v>
      </c>
      <c r="I22" s="63" t="e">
        <f t="shared" si="2"/>
        <v>#DIV/0!</v>
      </c>
      <c r="J22" s="17"/>
      <c r="K22" s="62"/>
      <c r="M22" s="163"/>
      <c r="N22" s="163"/>
      <c r="O22" s="163"/>
      <c r="P22" s="163"/>
      <c r="Q22" s="163"/>
      <c r="R22" s="163"/>
      <c r="S22" s="163"/>
    </row>
    <row r="23" spans="1:19" ht="19.9" customHeight="1">
      <c r="A23" s="34">
        <v>14</v>
      </c>
      <c r="B23" s="37"/>
      <c r="C23" s="38"/>
      <c r="D23" s="31">
        <f>SUM(Tableau42[[#This Row],[TBI et NBI Mensuel]]*12)</f>
        <v>0</v>
      </c>
      <c r="E23" s="32">
        <f>Tableau42[[#This Row],[NB Heures Mensuelles]]*12</f>
        <v>0</v>
      </c>
      <c r="F23" s="33" t="e">
        <f>Tableau42[[#This Row],[TBI-NBI Annuel]]/Tableau42[[#This Row],[Heures Annuelles]]*1820</f>
        <v>#DIV/0!</v>
      </c>
      <c r="G23" s="29">
        <f t="shared" si="0"/>
        <v>0</v>
      </c>
      <c r="H23" s="30" t="e">
        <f t="shared" si="1"/>
        <v>#DIV/0!</v>
      </c>
      <c r="I23" s="63" t="e">
        <f t="shared" si="2"/>
        <v>#DIV/0!</v>
      </c>
      <c r="J23" s="17"/>
      <c r="K23" s="62"/>
      <c r="M23" s="163"/>
      <c r="N23" s="163"/>
      <c r="O23" s="163"/>
      <c r="P23" s="163"/>
      <c r="Q23" s="163"/>
      <c r="R23" s="163"/>
      <c r="S23" s="163"/>
    </row>
    <row r="24" spans="1:19" ht="19.9" customHeight="1">
      <c r="A24" s="34">
        <v>15</v>
      </c>
      <c r="B24" s="37"/>
      <c r="C24" s="38"/>
      <c r="D24" s="31">
        <f>SUM(Tableau42[[#This Row],[TBI et NBI Mensuel]]*12)</f>
        <v>0</v>
      </c>
      <c r="E24" s="32">
        <f>Tableau42[[#This Row],[NB Heures Mensuelles]]*12</f>
        <v>0</v>
      </c>
      <c r="F24" s="33" t="e">
        <f>Tableau42[[#This Row],[TBI-NBI Annuel]]/Tableau42[[#This Row],[Heures Annuelles]]*1820</f>
        <v>#DIV/0!</v>
      </c>
      <c r="G24" s="29">
        <f t="shared" si="0"/>
        <v>0</v>
      </c>
      <c r="H24" s="30" t="e">
        <f t="shared" si="1"/>
        <v>#DIV/0!</v>
      </c>
      <c r="I24" s="63" t="e">
        <f t="shared" si="2"/>
        <v>#DIV/0!</v>
      </c>
      <c r="J24" s="17"/>
      <c r="K24" s="62"/>
      <c r="M24" s="163"/>
      <c r="N24" s="163"/>
      <c r="O24" s="163"/>
      <c r="P24" s="163"/>
      <c r="Q24" s="163"/>
      <c r="R24" s="163"/>
      <c r="S24" s="163"/>
    </row>
    <row r="25" spans="1:19" ht="19.9" customHeight="1">
      <c r="A25" s="34">
        <v>16</v>
      </c>
      <c r="B25" s="37"/>
      <c r="C25" s="38"/>
      <c r="D25" s="31">
        <f>SUM(Tableau42[[#This Row],[TBI et NBI Mensuel]]*12)</f>
        <v>0</v>
      </c>
      <c r="E25" s="32">
        <f>Tableau42[[#This Row],[NB Heures Mensuelles]]*12</f>
        <v>0</v>
      </c>
      <c r="F25" s="33" t="e">
        <f>Tableau42[[#This Row],[TBI-NBI Annuel]]/Tableau42[[#This Row],[Heures Annuelles]]*1820</f>
        <v>#DIV/0!</v>
      </c>
      <c r="G25" s="29">
        <f t="shared" si="0"/>
        <v>0</v>
      </c>
      <c r="H25" s="30" t="e">
        <f t="shared" si="1"/>
        <v>#DIV/0!</v>
      </c>
      <c r="I25" s="63" t="e">
        <f t="shared" si="2"/>
        <v>#DIV/0!</v>
      </c>
      <c r="J25" s="17"/>
      <c r="K25" s="62"/>
      <c r="M25" s="163"/>
      <c r="N25" s="163"/>
      <c r="O25" s="163"/>
      <c r="P25" s="163"/>
      <c r="Q25" s="163"/>
      <c r="R25" s="163"/>
      <c r="S25" s="163"/>
    </row>
    <row r="26" spans="1:19" ht="19.9" customHeight="1">
      <c r="A26" s="34">
        <v>17</v>
      </c>
      <c r="B26" s="37"/>
      <c r="C26" s="38"/>
      <c r="D26" s="31">
        <f>SUM(Tableau42[[#This Row],[TBI et NBI Mensuel]]*12)</f>
        <v>0</v>
      </c>
      <c r="E26" s="32">
        <f>Tableau42[[#This Row],[NB Heures Mensuelles]]*12</f>
        <v>0</v>
      </c>
      <c r="F26" s="33" t="e">
        <f>Tableau42[[#This Row],[TBI-NBI Annuel]]/Tableau42[[#This Row],[Heures Annuelles]]*1820</f>
        <v>#DIV/0!</v>
      </c>
      <c r="G26" s="29">
        <f t="shared" si="0"/>
        <v>0</v>
      </c>
      <c r="H26" s="30" t="e">
        <f t="shared" si="1"/>
        <v>#DIV/0!</v>
      </c>
      <c r="I26" s="63" t="e">
        <f t="shared" si="2"/>
        <v>#DIV/0!</v>
      </c>
      <c r="J26" s="17"/>
      <c r="K26" s="62"/>
      <c r="M26" s="163"/>
      <c r="N26" s="163"/>
      <c r="O26" s="163"/>
      <c r="P26" s="163"/>
      <c r="Q26" s="163"/>
      <c r="R26" s="163"/>
      <c r="S26" s="163"/>
    </row>
    <row r="27" spans="1:19" ht="19.9" customHeight="1">
      <c r="A27" s="34">
        <v>18</v>
      </c>
      <c r="B27" s="37"/>
      <c r="C27" s="38"/>
      <c r="D27" s="31">
        <f>SUM(Tableau42[[#This Row],[TBI et NBI Mensuel]]*12)</f>
        <v>0</v>
      </c>
      <c r="E27" s="32">
        <f>Tableau42[[#This Row],[NB Heures Mensuelles]]*12</f>
        <v>0</v>
      </c>
      <c r="F27" s="33" t="e">
        <f>Tableau42[[#This Row],[TBI-NBI Annuel]]/Tableau42[[#This Row],[Heures Annuelles]]*1820</f>
        <v>#DIV/0!</v>
      </c>
      <c r="G27" s="29">
        <f t="shared" si="0"/>
        <v>0</v>
      </c>
      <c r="H27" s="30" t="e">
        <f t="shared" si="1"/>
        <v>#DIV/0!</v>
      </c>
      <c r="I27" s="63" t="e">
        <f t="shared" si="2"/>
        <v>#DIV/0!</v>
      </c>
      <c r="J27" s="17"/>
      <c r="K27" s="62"/>
      <c r="M27" s="163"/>
      <c r="N27" s="163"/>
      <c r="O27" s="163"/>
      <c r="P27" s="163"/>
      <c r="Q27" s="163"/>
      <c r="R27" s="163"/>
      <c r="S27" s="163"/>
    </row>
    <row r="28" spans="1:19" ht="19.9" customHeight="1">
      <c r="A28" s="34">
        <v>19</v>
      </c>
      <c r="B28" s="37"/>
      <c r="C28" s="38"/>
      <c r="D28" s="31">
        <f>SUM(Tableau42[[#This Row],[TBI et NBI Mensuel]]*12)</f>
        <v>0</v>
      </c>
      <c r="E28" s="32">
        <f>Tableau42[[#This Row],[NB Heures Mensuelles]]*12</f>
        <v>0</v>
      </c>
      <c r="F28" s="33" t="e">
        <f>Tableau42[[#This Row],[TBI-NBI Annuel]]/Tableau42[[#This Row],[Heures Annuelles]]*1820</f>
        <v>#DIV/0!</v>
      </c>
      <c r="G28" s="29">
        <f t="shared" si="0"/>
        <v>0</v>
      </c>
      <c r="H28" s="30" t="e">
        <f t="shared" si="1"/>
        <v>#DIV/0!</v>
      </c>
      <c r="I28" s="63" t="e">
        <f t="shared" si="2"/>
        <v>#DIV/0!</v>
      </c>
      <c r="J28" s="17"/>
      <c r="K28" s="62"/>
      <c r="M28" s="164" t="s">
        <v>37</v>
      </c>
      <c r="N28" s="165"/>
      <c r="O28" s="165"/>
      <c r="P28" s="165"/>
      <c r="Q28" s="165"/>
      <c r="R28" s="165"/>
      <c r="S28" s="165"/>
    </row>
    <row r="29" spans="1:19" ht="19.9" customHeight="1">
      <c r="A29" s="34">
        <v>20</v>
      </c>
      <c r="B29" s="37"/>
      <c r="C29" s="38"/>
      <c r="D29" s="31">
        <f>SUM(Tableau42[[#This Row],[TBI et NBI Mensuel]]*12)</f>
        <v>0</v>
      </c>
      <c r="E29" s="32">
        <f>Tableau42[[#This Row],[NB Heures Mensuelles]]*12</f>
        <v>0</v>
      </c>
      <c r="F29" s="33" t="e">
        <f>Tableau42[[#This Row],[TBI-NBI Annuel]]/Tableau42[[#This Row],[Heures Annuelles]]*1820</f>
        <v>#DIV/0!</v>
      </c>
      <c r="G29" s="29">
        <f t="shared" si="0"/>
        <v>0</v>
      </c>
      <c r="H29" s="30" t="e">
        <f t="shared" si="1"/>
        <v>#DIV/0!</v>
      </c>
      <c r="I29" s="63" t="e">
        <f t="shared" si="2"/>
        <v>#DIV/0!</v>
      </c>
      <c r="J29" s="17"/>
      <c r="K29" s="62"/>
      <c r="M29" s="86"/>
      <c r="N29" s="86"/>
      <c r="O29" s="86"/>
      <c r="P29" s="86"/>
      <c r="Q29" s="86"/>
      <c r="R29" s="86"/>
      <c r="S29" s="86"/>
    </row>
    <row r="30" spans="1:19" ht="19.9" customHeight="1">
      <c r="A30" s="34">
        <v>21</v>
      </c>
      <c r="B30" s="37"/>
      <c r="C30" s="38"/>
      <c r="D30" s="31">
        <f>SUM(Tableau42[[#This Row],[TBI et NBI Mensuel]]*12)</f>
        <v>0</v>
      </c>
      <c r="E30" s="32">
        <f>Tableau42[[#This Row],[NB Heures Mensuelles]]*12</f>
        <v>0</v>
      </c>
      <c r="F30" s="33" t="e">
        <f>Tableau42[[#This Row],[TBI-NBI Annuel]]/Tableau42[[#This Row],[Heures Annuelles]]*1820</f>
        <v>#DIV/0!</v>
      </c>
      <c r="G30" s="29">
        <f t="shared" si="0"/>
        <v>0</v>
      </c>
      <c r="H30" s="30" t="e">
        <f t="shared" si="1"/>
        <v>#DIV/0!</v>
      </c>
      <c r="I30" s="63" t="e">
        <f t="shared" si="2"/>
        <v>#DIV/0!</v>
      </c>
      <c r="J30" s="17"/>
      <c r="K30" s="62"/>
      <c r="M30" s="131" t="s">
        <v>39</v>
      </c>
      <c r="N30" s="131"/>
      <c r="O30" s="131"/>
      <c r="P30" s="131"/>
      <c r="Q30" s="131"/>
      <c r="R30" s="131"/>
      <c r="S30" s="131"/>
    </row>
    <row r="31" spans="1:19" ht="19.9" customHeight="1">
      <c r="A31" s="34">
        <v>22</v>
      </c>
      <c r="B31" s="37"/>
      <c r="C31" s="38"/>
      <c r="D31" s="31">
        <f>SUM(Tableau42[[#This Row],[TBI et NBI Mensuel]]*12)</f>
        <v>0</v>
      </c>
      <c r="E31" s="32">
        <f>Tableau42[[#This Row],[NB Heures Mensuelles]]*12</f>
        <v>0</v>
      </c>
      <c r="F31" s="33" t="e">
        <f>Tableau42[[#This Row],[TBI-NBI Annuel]]/Tableau42[[#This Row],[Heures Annuelles]]*1820</f>
        <v>#DIV/0!</v>
      </c>
      <c r="G31" s="29">
        <f t="shared" si="0"/>
        <v>0</v>
      </c>
      <c r="H31" s="30" t="e">
        <f t="shared" si="1"/>
        <v>#DIV/0!</v>
      </c>
      <c r="I31" s="63" t="e">
        <f t="shared" si="2"/>
        <v>#DIV/0!</v>
      </c>
      <c r="J31" s="17"/>
      <c r="K31" s="62"/>
      <c r="M31" s="131"/>
      <c r="N31" s="131"/>
      <c r="O31" s="131"/>
      <c r="P31" s="131"/>
      <c r="Q31" s="131"/>
      <c r="R31" s="131"/>
      <c r="S31" s="131"/>
    </row>
    <row r="32" spans="1:19" ht="19.9" customHeight="1">
      <c r="A32" s="34">
        <v>23</v>
      </c>
      <c r="B32" s="37"/>
      <c r="C32" s="38"/>
      <c r="D32" s="31">
        <f>SUM(Tableau42[[#This Row],[TBI et NBI Mensuel]]*12)</f>
        <v>0</v>
      </c>
      <c r="E32" s="32">
        <f>Tableau42[[#This Row],[NB Heures Mensuelles]]*12</f>
        <v>0</v>
      </c>
      <c r="F32" s="33" t="e">
        <f>Tableau42[[#This Row],[TBI-NBI Annuel]]/Tableau42[[#This Row],[Heures Annuelles]]*1820</f>
        <v>#DIV/0!</v>
      </c>
      <c r="G32" s="29">
        <f t="shared" si="0"/>
        <v>0</v>
      </c>
      <c r="H32" s="30" t="e">
        <f t="shared" si="1"/>
        <v>#DIV/0!</v>
      </c>
      <c r="I32" s="63" t="e">
        <f t="shared" si="2"/>
        <v>#DIV/0!</v>
      </c>
      <c r="J32" s="17"/>
      <c r="K32" s="62"/>
      <c r="M32" s="86"/>
      <c r="N32" s="86"/>
      <c r="O32" s="86"/>
      <c r="P32" s="86"/>
      <c r="Q32" s="86"/>
      <c r="R32" s="86"/>
      <c r="S32" s="86"/>
    </row>
    <row r="33" spans="1:19" ht="19.9" customHeight="1">
      <c r="A33" s="34">
        <v>24</v>
      </c>
      <c r="B33" s="37"/>
      <c r="C33" s="38"/>
      <c r="D33" s="31">
        <f>SUM(Tableau42[[#This Row],[TBI et NBI Mensuel]]*12)</f>
        <v>0</v>
      </c>
      <c r="E33" s="32">
        <f>Tableau42[[#This Row],[NB Heures Mensuelles]]*12</f>
        <v>0</v>
      </c>
      <c r="F33" s="33" t="e">
        <f>Tableau42[[#This Row],[TBI-NBI Annuel]]/Tableau42[[#This Row],[Heures Annuelles]]*1820</f>
        <v>#DIV/0!</v>
      </c>
      <c r="G33" s="29">
        <f t="shared" si="0"/>
        <v>0</v>
      </c>
      <c r="H33" s="30" t="e">
        <f t="shared" si="1"/>
        <v>#DIV/0!</v>
      </c>
      <c r="I33" s="63" t="e">
        <f t="shared" si="2"/>
        <v>#DIV/0!</v>
      </c>
      <c r="J33" s="17"/>
      <c r="K33" s="62"/>
      <c r="M33" s="86"/>
      <c r="N33" s="86"/>
      <c r="O33" s="86"/>
      <c r="P33" s="86"/>
      <c r="Q33" s="86"/>
      <c r="R33" s="86"/>
      <c r="S33" s="86"/>
    </row>
    <row r="34" spans="1:19" ht="19.9" customHeight="1">
      <c r="A34" s="34">
        <v>25</v>
      </c>
      <c r="B34" s="37"/>
      <c r="C34" s="38"/>
      <c r="D34" s="31">
        <f>SUM(Tableau42[[#This Row],[TBI et NBI Mensuel]]*12)</f>
        <v>0</v>
      </c>
      <c r="E34" s="32">
        <f>Tableau42[[#This Row],[NB Heures Mensuelles]]*12</f>
        <v>0</v>
      </c>
      <c r="F34" s="33" t="e">
        <f>Tableau42[[#This Row],[TBI-NBI Annuel]]/Tableau42[[#This Row],[Heures Annuelles]]*1820</f>
        <v>#DIV/0!</v>
      </c>
      <c r="G34" s="29">
        <f t="shared" si="0"/>
        <v>0</v>
      </c>
      <c r="H34" s="30" t="e">
        <f t="shared" si="1"/>
        <v>#DIV/0!</v>
      </c>
      <c r="I34" s="63" t="e">
        <f t="shared" si="2"/>
        <v>#DIV/0!</v>
      </c>
      <c r="J34" s="17"/>
      <c r="K34" s="62"/>
      <c r="M34" s="86"/>
      <c r="N34" s="86"/>
      <c r="O34" s="86"/>
      <c r="P34" s="86"/>
      <c r="Q34" s="86"/>
      <c r="R34" s="86"/>
      <c r="S34" s="86"/>
    </row>
    <row r="35" spans="1:19" ht="19.9" customHeight="1">
      <c r="A35" s="34">
        <v>26</v>
      </c>
      <c r="B35" s="37"/>
      <c r="C35" s="38"/>
      <c r="D35" s="31">
        <f>SUM(Tableau42[[#This Row],[TBI et NBI Mensuel]]*12)</f>
        <v>0</v>
      </c>
      <c r="E35" s="32">
        <f>Tableau42[[#This Row],[NB Heures Mensuelles]]*12</f>
        <v>0</v>
      </c>
      <c r="F35" s="33" t="e">
        <f>Tableau42[[#This Row],[TBI-NBI Annuel]]/Tableau42[[#This Row],[Heures Annuelles]]*1820</f>
        <v>#DIV/0!</v>
      </c>
      <c r="G35" s="29">
        <f t="shared" si="0"/>
        <v>0</v>
      </c>
      <c r="H35" s="30" t="e">
        <f t="shared" si="1"/>
        <v>#DIV/0!</v>
      </c>
      <c r="I35" s="63" t="e">
        <f t="shared" si="2"/>
        <v>#DIV/0!</v>
      </c>
      <c r="J35" s="17"/>
      <c r="K35" s="62"/>
      <c r="M35" s="86"/>
      <c r="N35" s="86"/>
      <c r="O35" s="86"/>
      <c r="P35" s="86"/>
      <c r="Q35" s="86"/>
      <c r="R35" s="86"/>
      <c r="S35" s="86"/>
    </row>
    <row r="36" spans="1:19" ht="19.9" customHeight="1">
      <c r="A36" s="34">
        <v>27</v>
      </c>
      <c r="B36" s="37"/>
      <c r="C36" s="38"/>
      <c r="D36" s="31">
        <f>SUM(Tableau42[[#This Row],[TBI et NBI Mensuel]]*12)</f>
        <v>0</v>
      </c>
      <c r="E36" s="32">
        <f>Tableau42[[#This Row],[NB Heures Mensuelles]]*12</f>
        <v>0</v>
      </c>
      <c r="F36" s="33" t="e">
        <f>Tableau42[[#This Row],[TBI-NBI Annuel]]/Tableau42[[#This Row],[Heures Annuelles]]*1820</f>
        <v>#DIV/0!</v>
      </c>
      <c r="G36" s="29">
        <f t="shared" si="0"/>
        <v>0</v>
      </c>
      <c r="H36" s="30" t="e">
        <f t="shared" si="1"/>
        <v>#DIV/0!</v>
      </c>
      <c r="I36" s="63" t="e">
        <f t="shared" si="2"/>
        <v>#DIV/0!</v>
      </c>
      <c r="J36" s="17"/>
      <c r="K36" s="62"/>
      <c r="M36" s="86"/>
      <c r="N36" s="86"/>
      <c r="O36" s="86"/>
      <c r="P36" s="86"/>
      <c r="Q36" s="86"/>
      <c r="R36" s="86"/>
      <c r="S36" s="86"/>
    </row>
    <row r="37" spans="1:19" ht="19.9" customHeight="1">
      <c r="A37" s="34">
        <v>28</v>
      </c>
      <c r="B37" s="37"/>
      <c r="C37" s="38"/>
      <c r="D37" s="31">
        <f>SUM(Tableau42[[#This Row],[TBI et NBI Mensuel]]*12)</f>
        <v>0</v>
      </c>
      <c r="E37" s="32">
        <f>Tableau42[[#This Row],[NB Heures Mensuelles]]*12</f>
        <v>0</v>
      </c>
      <c r="F37" s="33" t="e">
        <f>Tableau42[[#This Row],[TBI-NBI Annuel]]/Tableau42[[#This Row],[Heures Annuelles]]*1820</f>
        <v>#DIV/0!</v>
      </c>
      <c r="G37" s="29">
        <f t="shared" si="0"/>
        <v>0</v>
      </c>
      <c r="H37" s="30" t="e">
        <f t="shared" si="1"/>
        <v>#DIV/0!</v>
      </c>
      <c r="I37" s="63" t="e">
        <f t="shared" si="2"/>
        <v>#DIV/0!</v>
      </c>
      <c r="J37" s="17"/>
      <c r="K37" s="62"/>
      <c r="M37" s="86"/>
      <c r="N37" s="86"/>
      <c r="O37" s="86"/>
      <c r="P37" s="86"/>
      <c r="Q37" s="86"/>
      <c r="R37" s="86"/>
      <c r="S37" s="86"/>
    </row>
    <row r="38" spans="1:19" ht="19.9" customHeight="1">
      <c r="A38" s="34">
        <v>29</v>
      </c>
      <c r="B38" s="37"/>
      <c r="C38" s="38"/>
      <c r="D38" s="31">
        <f>SUM(Tableau42[[#This Row],[TBI et NBI Mensuel]]*12)</f>
        <v>0</v>
      </c>
      <c r="E38" s="32">
        <f>Tableau42[[#This Row],[NB Heures Mensuelles]]*12</f>
        <v>0</v>
      </c>
      <c r="F38" s="33" t="e">
        <f>Tableau42[[#This Row],[TBI-NBI Annuel]]/Tableau42[[#This Row],[Heures Annuelles]]*1820</f>
        <v>#DIV/0!</v>
      </c>
      <c r="G38" s="29">
        <f t="shared" si="0"/>
        <v>0</v>
      </c>
      <c r="H38" s="30" t="e">
        <f t="shared" si="1"/>
        <v>#DIV/0!</v>
      </c>
      <c r="I38" s="63" t="e">
        <f t="shared" si="2"/>
        <v>#DIV/0!</v>
      </c>
      <c r="J38" s="17"/>
      <c r="K38" s="62"/>
      <c r="M38" s="86"/>
      <c r="N38" s="86"/>
      <c r="O38" s="86"/>
      <c r="P38" s="86"/>
      <c r="Q38" s="86"/>
      <c r="R38" s="86"/>
      <c r="S38" s="86"/>
    </row>
    <row r="39" spans="1:19" ht="19.9" customHeight="1">
      <c r="A39" s="34">
        <v>30</v>
      </c>
      <c r="B39" s="37"/>
      <c r="C39" s="38"/>
      <c r="D39" s="31">
        <f>SUM(Tableau42[[#This Row],[TBI et NBI Mensuel]]*12)</f>
        <v>0</v>
      </c>
      <c r="E39" s="32">
        <f>Tableau42[[#This Row],[NB Heures Mensuelles]]*12</f>
        <v>0</v>
      </c>
      <c r="F39" s="33" t="e">
        <f>Tableau42[[#This Row],[TBI-NBI Annuel]]/Tableau42[[#This Row],[Heures Annuelles]]*1820</f>
        <v>#DIV/0!</v>
      </c>
      <c r="G39" s="29">
        <f t="shared" si="0"/>
        <v>0</v>
      </c>
      <c r="H39" s="30" t="e">
        <f t="shared" si="1"/>
        <v>#DIV/0!</v>
      </c>
      <c r="I39" s="63" t="e">
        <f t="shared" si="2"/>
        <v>#DIV/0!</v>
      </c>
      <c r="J39" s="17"/>
      <c r="K39" s="62"/>
      <c r="M39" s="86"/>
      <c r="N39" s="86"/>
      <c r="O39" s="86"/>
      <c r="P39" s="86"/>
      <c r="Q39" s="86"/>
      <c r="R39" s="86"/>
      <c r="S39" s="86"/>
    </row>
    <row r="40" spans="1:19" ht="19.9" customHeight="1">
      <c r="A40" s="34">
        <v>31</v>
      </c>
      <c r="B40" s="37"/>
      <c r="C40" s="38"/>
      <c r="D40" s="31">
        <f>SUM(Tableau42[[#This Row],[TBI et NBI Mensuel]]*12)</f>
        <v>0</v>
      </c>
      <c r="E40" s="32">
        <f>Tableau42[[#This Row],[NB Heures Mensuelles]]*12</f>
        <v>0</v>
      </c>
      <c r="F40" s="33" t="e">
        <f>Tableau42[[#This Row],[TBI-NBI Annuel]]/Tableau42[[#This Row],[Heures Annuelles]]*1820</f>
        <v>#DIV/0!</v>
      </c>
      <c r="G40" s="29">
        <f t="shared" si="0"/>
        <v>0</v>
      </c>
      <c r="H40" s="30" t="e">
        <f t="shared" si="1"/>
        <v>#DIV/0!</v>
      </c>
      <c r="I40" s="63" t="e">
        <f t="shared" si="2"/>
        <v>#DIV/0!</v>
      </c>
      <c r="J40" s="17"/>
      <c r="K40" s="62"/>
      <c r="M40" s="86"/>
      <c r="N40" s="86"/>
      <c r="O40" s="86"/>
      <c r="P40" s="86"/>
      <c r="Q40" s="86"/>
      <c r="R40" s="86"/>
      <c r="S40" s="86"/>
    </row>
    <row r="41" spans="1:19" ht="19.9" customHeight="1">
      <c r="A41" s="34">
        <v>32</v>
      </c>
      <c r="B41" s="37"/>
      <c r="C41" s="38"/>
      <c r="D41" s="31">
        <f>SUM(Tableau42[[#This Row],[TBI et NBI Mensuel]]*12)</f>
        <v>0</v>
      </c>
      <c r="E41" s="32">
        <f>Tableau42[[#This Row],[NB Heures Mensuelles]]*12</f>
        <v>0</v>
      </c>
      <c r="F41" s="33" t="e">
        <f>Tableau42[[#This Row],[TBI-NBI Annuel]]/Tableau42[[#This Row],[Heures Annuelles]]*1820</f>
        <v>#DIV/0!</v>
      </c>
      <c r="G41" s="29">
        <f t="shared" si="0"/>
        <v>0</v>
      </c>
      <c r="H41" s="30" t="e">
        <f t="shared" si="1"/>
        <v>#DIV/0!</v>
      </c>
      <c r="I41" s="63" t="e">
        <f t="shared" si="2"/>
        <v>#DIV/0!</v>
      </c>
      <c r="J41" s="17"/>
      <c r="K41" s="62"/>
      <c r="M41" s="136" t="s">
        <v>38</v>
      </c>
      <c r="N41" s="136"/>
      <c r="O41" s="136"/>
      <c r="P41" s="136"/>
      <c r="Q41" s="136"/>
      <c r="R41" s="136"/>
      <c r="S41" s="136"/>
    </row>
    <row r="42" spans="1:19" ht="19.9" customHeight="1">
      <c r="A42" s="34">
        <v>33</v>
      </c>
      <c r="B42" s="37"/>
      <c r="C42" s="38"/>
      <c r="D42" s="31">
        <f>SUM(Tableau42[[#This Row],[TBI et NBI Mensuel]]*12)</f>
        <v>0</v>
      </c>
      <c r="E42" s="32">
        <f>Tableau42[[#This Row],[NB Heures Mensuelles]]*12</f>
        <v>0</v>
      </c>
      <c r="F42" s="33" t="e">
        <f>Tableau42[[#This Row],[TBI-NBI Annuel]]/Tableau42[[#This Row],[Heures Annuelles]]*1820</f>
        <v>#DIV/0!</v>
      </c>
      <c r="G42" s="29">
        <f t="shared" si="0"/>
        <v>0</v>
      </c>
      <c r="H42" s="30" t="e">
        <f t="shared" si="1"/>
        <v>#DIV/0!</v>
      </c>
      <c r="I42" s="63" t="e">
        <f t="shared" si="2"/>
        <v>#DIV/0!</v>
      </c>
      <c r="J42" s="17"/>
      <c r="K42" s="62"/>
      <c r="M42" s="136"/>
      <c r="N42" s="136"/>
      <c r="O42" s="136"/>
      <c r="P42" s="136"/>
      <c r="Q42" s="136"/>
      <c r="R42" s="136"/>
      <c r="S42" s="136"/>
    </row>
    <row r="43" spans="1:19" ht="19.9" customHeight="1">
      <c r="A43" s="34">
        <v>34</v>
      </c>
      <c r="B43" s="37"/>
      <c r="C43" s="38"/>
      <c r="D43" s="31">
        <f>SUM(Tableau42[[#This Row],[TBI et NBI Mensuel]]*12)</f>
        <v>0</v>
      </c>
      <c r="E43" s="32">
        <f>Tableau42[[#This Row],[NB Heures Mensuelles]]*12</f>
        <v>0</v>
      </c>
      <c r="F43" s="33" t="e">
        <f>Tableau42[[#This Row],[TBI-NBI Annuel]]/Tableau42[[#This Row],[Heures Annuelles]]*1820</f>
        <v>#DIV/0!</v>
      </c>
      <c r="G43" s="29">
        <f t="shared" si="0"/>
        <v>0</v>
      </c>
      <c r="H43" s="30" t="e">
        <f t="shared" si="1"/>
        <v>#DIV/0!</v>
      </c>
      <c r="I43" s="63" t="e">
        <f t="shared" si="2"/>
        <v>#DIV/0!</v>
      </c>
      <c r="J43" s="17"/>
      <c r="K43" s="62"/>
      <c r="M43" s="136"/>
      <c r="N43" s="136"/>
      <c r="O43" s="136"/>
      <c r="P43" s="136"/>
      <c r="Q43" s="136"/>
      <c r="R43" s="136"/>
      <c r="S43" s="136"/>
    </row>
    <row r="44" spans="1:19" ht="19.9" customHeight="1">
      <c r="A44" s="34">
        <v>35</v>
      </c>
      <c r="B44" s="37"/>
      <c r="C44" s="38"/>
      <c r="D44" s="31">
        <f>SUM(Tableau42[[#This Row],[TBI et NBI Mensuel]]*12)</f>
        <v>0</v>
      </c>
      <c r="E44" s="32">
        <f>Tableau42[[#This Row],[NB Heures Mensuelles]]*12</f>
        <v>0</v>
      </c>
      <c r="F44" s="33" t="e">
        <f>Tableau42[[#This Row],[TBI-NBI Annuel]]/Tableau42[[#This Row],[Heures Annuelles]]*1820</f>
        <v>#DIV/0!</v>
      </c>
      <c r="G44" s="29">
        <f t="shared" si="0"/>
        <v>0</v>
      </c>
      <c r="H44" s="30" t="e">
        <f t="shared" si="1"/>
        <v>#DIV/0!</v>
      </c>
      <c r="I44" s="63" t="e">
        <f t="shared" si="2"/>
        <v>#DIV/0!</v>
      </c>
      <c r="J44" s="17"/>
      <c r="K44" s="62"/>
      <c r="M44" s="86"/>
      <c r="N44" s="86"/>
      <c r="O44" s="86"/>
      <c r="P44" s="86"/>
      <c r="Q44" s="86"/>
      <c r="R44" s="86"/>
      <c r="S44" s="86"/>
    </row>
    <row r="45" spans="1:19" ht="19.9" customHeight="1">
      <c r="A45" s="34">
        <v>36</v>
      </c>
      <c r="B45" s="37"/>
      <c r="C45" s="38"/>
      <c r="D45" s="31">
        <f>SUM(Tableau42[[#This Row],[TBI et NBI Mensuel]]*12)</f>
        <v>0</v>
      </c>
      <c r="E45" s="32">
        <f>Tableau42[[#This Row],[NB Heures Mensuelles]]*12</f>
        <v>0</v>
      </c>
      <c r="F45" s="33" t="e">
        <f>Tableau42[[#This Row],[TBI-NBI Annuel]]/Tableau42[[#This Row],[Heures Annuelles]]*1820</f>
        <v>#DIV/0!</v>
      </c>
      <c r="G45" s="29">
        <f t="shared" si="0"/>
        <v>0</v>
      </c>
      <c r="H45" s="30" t="e">
        <f t="shared" si="1"/>
        <v>#DIV/0!</v>
      </c>
      <c r="I45" s="63" t="e">
        <f t="shared" si="2"/>
        <v>#DIV/0!</v>
      </c>
      <c r="J45" s="17"/>
      <c r="K45" s="62"/>
      <c r="M45" s="86"/>
      <c r="N45" s="86"/>
      <c r="O45" s="86"/>
      <c r="P45" s="86"/>
      <c r="Q45" s="86"/>
      <c r="R45" s="86"/>
      <c r="S45" s="86"/>
    </row>
    <row r="46" spans="1:19" ht="19.9" customHeight="1">
      <c r="A46" s="34">
        <v>37</v>
      </c>
      <c r="B46" s="37"/>
      <c r="C46" s="38"/>
      <c r="D46" s="31">
        <f>SUM(Tableau42[[#This Row],[TBI et NBI Mensuel]]*12)</f>
        <v>0</v>
      </c>
      <c r="E46" s="32">
        <f>Tableau42[[#This Row],[NB Heures Mensuelles]]*12</f>
        <v>0</v>
      </c>
      <c r="F46" s="33" t="e">
        <f>Tableau42[[#This Row],[TBI-NBI Annuel]]/Tableau42[[#This Row],[Heures Annuelles]]*1820</f>
        <v>#DIV/0!</v>
      </c>
      <c r="G46" s="29">
        <f t="shared" si="0"/>
        <v>0</v>
      </c>
      <c r="H46" s="30" t="e">
        <f t="shared" si="1"/>
        <v>#DIV/0!</v>
      </c>
      <c r="I46" s="63" t="e">
        <f t="shared" si="2"/>
        <v>#DIV/0!</v>
      </c>
      <c r="J46" s="17"/>
      <c r="K46" s="62"/>
      <c r="M46" s="86"/>
      <c r="N46" s="86"/>
      <c r="O46" s="86"/>
      <c r="P46" s="86"/>
      <c r="Q46" s="86"/>
      <c r="R46" s="86"/>
      <c r="S46" s="86"/>
    </row>
    <row r="47" spans="1:19" ht="19.9" customHeight="1">
      <c r="A47" s="34">
        <v>38</v>
      </c>
      <c r="B47" s="37"/>
      <c r="C47" s="38"/>
      <c r="D47" s="31">
        <f>SUM(Tableau42[[#This Row],[TBI et NBI Mensuel]]*12)</f>
        <v>0</v>
      </c>
      <c r="E47" s="32">
        <f>Tableau42[[#This Row],[NB Heures Mensuelles]]*12</f>
        <v>0</v>
      </c>
      <c r="F47" s="33" t="e">
        <f>Tableau42[[#This Row],[TBI-NBI Annuel]]/Tableau42[[#This Row],[Heures Annuelles]]*1820</f>
        <v>#DIV/0!</v>
      </c>
      <c r="G47" s="29">
        <f t="shared" si="0"/>
        <v>0</v>
      </c>
      <c r="H47" s="30" t="e">
        <f t="shared" si="1"/>
        <v>#DIV/0!</v>
      </c>
      <c r="I47" s="63" t="e">
        <f t="shared" si="2"/>
        <v>#DIV/0!</v>
      </c>
      <c r="J47" s="17"/>
      <c r="K47" s="62"/>
      <c r="M47" s="86"/>
      <c r="N47" s="86"/>
      <c r="O47" s="86"/>
      <c r="P47" s="86"/>
      <c r="Q47" s="86"/>
      <c r="R47" s="86"/>
      <c r="S47" s="86"/>
    </row>
    <row r="48" spans="1:19" ht="19.9" customHeight="1">
      <c r="A48" s="34">
        <v>39</v>
      </c>
      <c r="B48" s="37"/>
      <c r="C48" s="38"/>
      <c r="D48" s="31">
        <f>SUM(Tableau42[[#This Row],[TBI et NBI Mensuel]]*12)</f>
        <v>0</v>
      </c>
      <c r="E48" s="32">
        <f>Tableau42[[#This Row],[NB Heures Mensuelles]]*12</f>
        <v>0</v>
      </c>
      <c r="F48" s="33" t="e">
        <f>Tableau42[[#This Row],[TBI-NBI Annuel]]/Tableau42[[#This Row],[Heures Annuelles]]*1820</f>
        <v>#DIV/0!</v>
      </c>
      <c r="G48" s="29">
        <f t="shared" si="0"/>
        <v>0</v>
      </c>
      <c r="H48" s="30" t="e">
        <f t="shared" si="1"/>
        <v>#DIV/0!</v>
      </c>
      <c r="I48" s="63" t="e">
        <f t="shared" si="2"/>
        <v>#DIV/0!</v>
      </c>
      <c r="J48" s="17"/>
      <c r="K48" s="62"/>
      <c r="M48" s="86"/>
      <c r="N48" s="86"/>
      <c r="O48" s="86"/>
      <c r="P48" s="86"/>
      <c r="Q48" s="86"/>
      <c r="R48" s="86"/>
      <c r="S48" s="86"/>
    </row>
    <row r="49" spans="1:19" ht="19.9" customHeight="1">
      <c r="A49" s="34">
        <v>40</v>
      </c>
      <c r="B49" s="37"/>
      <c r="C49" s="38"/>
      <c r="D49" s="31">
        <f>SUM(Tableau42[[#This Row],[TBI et NBI Mensuel]]*12)</f>
        <v>0</v>
      </c>
      <c r="E49" s="32">
        <f>Tableau42[[#This Row],[NB Heures Mensuelles]]*12</f>
        <v>0</v>
      </c>
      <c r="F49" s="33" t="e">
        <f>Tableau42[[#This Row],[TBI-NBI Annuel]]/Tableau42[[#This Row],[Heures Annuelles]]*1820</f>
        <v>#DIV/0!</v>
      </c>
      <c r="G49" s="29">
        <f t="shared" si="0"/>
        <v>0</v>
      </c>
      <c r="H49" s="30" t="e">
        <f t="shared" si="1"/>
        <v>#DIV/0!</v>
      </c>
      <c r="I49" s="63" t="e">
        <f t="shared" si="2"/>
        <v>#DIV/0!</v>
      </c>
      <c r="J49" s="17"/>
      <c r="K49" s="62"/>
      <c r="M49" s="86"/>
      <c r="N49" s="86"/>
      <c r="O49" s="86"/>
      <c r="P49" s="86"/>
      <c r="Q49" s="86"/>
      <c r="R49" s="86"/>
      <c r="S49" s="86"/>
    </row>
    <row r="50" spans="1:19" ht="19.9" customHeight="1">
      <c r="A50" s="34">
        <v>41</v>
      </c>
      <c r="B50" s="37"/>
      <c r="C50" s="38"/>
      <c r="D50" s="31">
        <f>SUM(Tableau42[[#This Row],[TBI et NBI Mensuel]]*12)</f>
        <v>0</v>
      </c>
      <c r="E50" s="32">
        <f>Tableau42[[#This Row],[NB Heures Mensuelles]]*12</f>
        <v>0</v>
      </c>
      <c r="F50" s="33" t="e">
        <f>Tableau42[[#This Row],[TBI-NBI Annuel]]/Tableau42[[#This Row],[Heures Annuelles]]*1820</f>
        <v>#DIV/0!</v>
      </c>
      <c r="G50" s="29">
        <f t="shared" si="0"/>
        <v>0</v>
      </c>
      <c r="H50" s="30" t="e">
        <f t="shared" si="1"/>
        <v>#DIV/0!</v>
      </c>
      <c r="I50" s="63" t="e">
        <f t="shared" si="2"/>
        <v>#DIV/0!</v>
      </c>
      <c r="J50" s="17"/>
      <c r="K50" s="62"/>
      <c r="M50" s="86"/>
      <c r="N50" s="86"/>
      <c r="O50" s="86"/>
      <c r="P50" s="86"/>
      <c r="Q50" s="86"/>
      <c r="R50" s="86"/>
      <c r="S50" s="86"/>
    </row>
    <row r="51" spans="1:19" ht="19.9" customHeight="1">
      <c r="A51" s="34">
        <v>42</v>
      </c>
      <c r="B51" s="37"/>
      <c r="C51" s="38"/>
      <c r="D51" s="31">
        <f>SUM(Tableau42[[#This Row],[TBI et NBI Mensuel]]*12)</f>
        <v>0</v>
      </c>
      <c r="E51" s="32">
        <f>Tableau42[[#This Row],[NB Heures Mensuelles]]*12</f>
        <v>0</v>
      </c>
      <c r="F51" s="33" t="e">
        <f>Tableau42[[#This Row],[TBI-NBI Annuel]]/Tableau42[[#This Row],[Heures Annuelles]]*1820</f>
        <v>#DIV/0!</v>
      </c>
      <c r="G51" s="29">
        <f t="shared" si="0"/>
        <v>0</v>
      </c>
      <c r="H51" s="30" t="e">
        <f t="shared" si="1"/>
        <v>#DIV/0!</v>
      </c>
      <c r="I51" s="63" t="e">
        <f t="shared" si="2"/>
        <v>#DIV/0!</v>
      </c>
      <c r="J51" s="17"/>
      <c r="K51" s="62"/>
      <c r="M51" s="86"/>
      <c r="N51" s="86"/>
      <c r="O51" s="86"/>
      <c r="P51" s="86"/>
      <c r="Q51" s="86"/>
      <c r="R51" s="86"/>
      <c r="S51" s="86"/>
    </row>
    <row r="52" spans="1:19" ht="19.9" customHeight="1">
      <c r="A52" s="34">
        <v>43</v>
      </c>
      <c r="B52" s="37"/>
      <c r="C52" s="38"/>
      <c r="D52" s="31">
        <f>SUM(Tableau42[[#This Row],[TBI et NBI Mensuel]]*12)</f>
        <v>0</v>
      </c>
      <c r="E52" s="32">
        <f>Tableau42[[#This Row],[NB Heures Mensuelles]]*12</f>
        <v>0</v>
      </c>
      <c r="F52" s="33" t="e">
        <f>Tableau42[[#This Row],[TBI-NBI Annuel]]/Tableau42[[#This Row],[Heures Annuelles]]*1820</f>
        <v>#DIV/0!</v>
      </c>
      <c r="G52" s="29">
        <f t="shared" si="0"/>
        <v>0</v>
      </c>
      <c r="H52" s="30" t="e">
        <f t="shared" si="1"/>
        <v>#DIV/0!</v>
      </c>
      <c r="I52" s="63" t="e">
        <f t="shared" si="2"/>
        <v>#DIV/0!</v>
      </c>
      <c r="J52" s="17"/>
      <c r="K52" s="62"/>
      <c r="M52" s="86"/>
      <c r="N52" s="86"/>
      <c r="O52" s="86"/>
      <c r="P52" s="86"/>
      <c r="Q52" s="86"/>
      <c r="R52" s="86"/>
      <c r="S52" s="86"/>
    </row>
    <row r="53" spans="1:19" ht="19.9" customHeight="1">
      <c r="A53" s="34">
        <v>44</v>
      </c>
      <c r="B53" s="37"/>
      <c r="C53" s="38"/>
      <c r="D53" s="31">
        <f>SUM(Tableau42[[#This Row],[TBI et NBI Mensuel]]*12)</f>
        <v>0</v>
      </c>
      <c r="E53" s="32">
        <f>Tableau42[[#This Row],[NB Heures Mensuelles]]*12</f>
        <v>0</v>
      </c>
      <c r="F53" s="33" t="e">
        <f>Tableau42[[#This Row],[TBI-NBI Annuel]]/Tableau42[[#This Row],[Heures Annuelles]]*1820</f>
        <v>#DIV/0!</v>
      </c>
      <c r="G53" s="29">
        <f t="shared" si="0"/>
        <v>0</v>
      </c>
      <c r="H53" s="30" t="e">
        <f t="shared" si="1"/>
        <v>#DIV/0!</v>
      </c>
      <c r="I53" s="63" t="e">
        <f t="shared" si="2"/>
        <v>#DIV/0!</v>
      </c>
      <c r="J53" s="17"/>
      <c r="K53" s="62"/>
      <c r="M53" s="174" t="s">
        <v>35</v>
      </c>
      <c r="N53" s="174"/>
      <c r="O53" s="174"/>
      <c r="P53" s="174"/>
      <c r="Q53" s="174"/>
      <c r="R53" s="174"/>
      <c r="S53" s="174"/>
    </row>
    <row r="54" spans="1:19" ht="19.9" customHeight="1">
      <c r="A54" s="34">
        <v>45</v>
      </c>
      <c r="B54" s="37"/>
      <c r="C54" s="38"/>
      <c r="D54" s="31">
        <f>SUM(Tableau42[[#This Row],[TBI et NBI Mensuel]]*12)</f>
        <v>0</v>
      </c>
      <c r="E54" s="32">
        <f>Tableau42[[#This Row],[NB Heures Mensuelles]]*12</f>
        <v>0</v>
      </c>
      <c r="F54" s="33" t="e">
        <f>Tableau42[[#This Row],[TBI-NBI Annuel]]/Tableau42[[#This Row],[Heures Annuelles]]*1820</f>
        <v>#DIV/0!</v>
      </c>
      <c r="G54" s="29">
        <f t="shared" si="0"/>
        <v>0</v>
      </c>
      <c r="H54" s="30" t="e">
        <f t="shared" si="1"/>
        <v>#DIV/0!</v>
      </c>
      <c r="I54" s="63" t="e">
        <f t="shared" si="2"/>
        <v>#DIV/0!</v>
      </c>
      <c r="J54" s="17"/>
      <c r="K54" s="62"/>
      <c r="M54" s="86"/>
      <c r="N54" s="86"/>
      <c r="O54" s="86"/>
      <c r="P54" s="86"/>
      <c r="Q54" s="86"/>
      <c r="R54" s="86"/>
      <c r="S54" s="86"/>
    </row>
    <row r="55" spans="1:19" ht="19.9" customHeight="1">
      <c r="A55" s="34">
        <v>46</v>
      </c>
      <c r="B55" s="37"/>
      <c r="C55" s="38"/>
      <c r="D55" s="31">
        <f>SUM(Tableau42[[#This Row],[TBI et NBI Mensuel]]*12)</f>
        <v>0</v>
      </c>
      <c r="E55" s="32">
        <f>Tableau42[[#This Row],[NB Heures Mensuelles]]*12</f>
        <v>0</v>
      </c>
      <c r="F55" s="33" t="e">
        <f>Tableau42[[#This Row],[TBI-NBI Annuel]]/Tableau42[[#This Row],[Heures Annuelles]]*1820</f>
        <v>#DIV/0!</v>
      </c>
      <c r="G55" s="29">
        <f t="shared" si="0"/>
        <v>0</v>
      </c>
      <c r="H55" s="30" t="e">
        <f t="shared" si="1"/>
        <v>#DIV/0!</v>
      </c>
      <c r="I55" s="63" t="e">
        <f t="shared" si="2"/>
        <v>#DIV/0!</v>
      </c>
      <c r="J55" s="17"/>
      <c r="K55" s="62"/>
      <c r="M55" s="131" t="s">
        <v>64</v>
      </c>
      <c r="N55" s="131"/>
      <c r="O55" s="131"/>
      <c r="P55" s="131"/>
      <c r="Q55" s="131"/>
      <c r="R55" s="131"/>
      <c r="S55" s="131"/>
    </row>
    <row r="56" spans="1:19" ht="19.9" customHeight="1">
      <c r="A56" s="34">
        <v>47</v>
      </c>
      <c r="B56" s="37"/>
      <c r="C56" s="38"/>
      <c r="D56" s="31">
        <f>SUM(Tableau42[[#This Row],[TBI et NBI Mensuel]]*12)</f>
        <v>0</v>
      </c>
      <c r="E56" s="32">
        <f>Tableau42[[#This Row],[NB Heures Mensuelles]]*12</f>
        <v>0</v>
      </c>
      <c r="F56" s="33" t="e">
        <f>Tableau42[[#This Row],[TBI-NBI Annuel]]/Tableau42[[#This Row],[Heures Annuelles]]*1820</f>
        <v>#DIV/0!</v>
      </c>
      <c r="G56" s="29">
        <f t="shared" si="0"/>
        <v>0</v>
      </c>
      <c r="H56" s="30" t="e">
        <f t="shared" si="1"/>
        <v>#DIV/0!</v>
      </c>
      <c r="I56" s="63" t="e">
        <f t="shared" si="2"/>
        <v>#DIV/0!</v>
      </c>
      <c r="J56" s="17"/>
      <c r="K56" s="62"/>
      <c r="M56" s="131"/>
      <c r="N56" s="131"/>
      <c r="O56" s="131"/>
      <c r="P56" s="131"/>
      <c r="Q56" s="131"/>
      <c r="R56" s="131"/>
      <c r="S56" s="131"/>
    </row>
    <row r="57" spans="1:19" ht="19.9" customHeight="1">
      <c r="A57" s="34">
        <v>48</v>
      </c>
      <c r="B57" s="37"/>
      <c r="C57" s="38"/>
      <c r="D57" s="31">
        <f>SUM(Tableau42[[#This Row],[TBI et NBI Mensuel]]*12)</f>
        <v>0</v>
      </c>
      <c r="E57" s="32">
        <f>Tableau42[[#This Row],[NB Heures Mensuelles]]*12</f>
        <v>0</v>
      </c>
      <c r="F57" s="33" t="e">
        <f>Tableau42[[#This Row],[TBI-NBI Annuel]]/Tableau42[[#This Row],[Heures Annuelles]]*1820</f>
        <v>#DIV/0!</v>
      </c>
      <c r="G57" s="29">
        <f t="shared" si="0"/>
        <v>0</v>
      </c>
      <c r="H57" s="30" t="e">
        <f t="shared" si="1"/>
        <v>#DIV/0!</v>
      </c>
      <c r="I57" s="63" t="e">
        <f t="shared" si="2"/>
        <v>#DIV/0!</v>
      </c>
      <c r="J57" s="17"/>
      <c r="K57" s="62"/>
      <c r="M57" s="131"/>
      <c r="N57" s="131"/>
      <c r="O57" s="131"/>
      <c r="P57" s="131"/>
      <c r="Q57" s="131"/>
      <c r="R57" s="131"/>
      <c r="S57" s="131"/>
    </row>
    <row r="58" spans="1:19" ht="19.9" customHeight="1">
      <c r="A58" s="34">
        <v>49</v>
      </c>
      <c r="B58" s="37"/>
      <c r="C58" s="38"/>
      <c r="D58" s="31">
        <f>SUM(Tableau42[[#This Row],[TBI et NBI Mensuel]]*12)</f>
        <v>0</v>
      </c>
      <c r="E58" s="32">
        <f>Tableau42[[#This Row],[NB Heures Mensuelles]]*12</f>
        <v>0</v>
      </c>
      <c r="F58" s="33" t="e">
        <f>Tableau42[[#This Row],[TBI-NBI Annuel]]/Tableau42[[#This Row],[Heures Annuelles]]*1820</f>
        <v>#DIV/0!</v>
      </c>
      <c r="G58" s="29">
        <f t="shared" si="0"/>
        <v>0</v>
      </c>
      <c r="H58" s="30" t="e">
        <f t="shared" si="1"/>
        <v>#DIV/0!</v>
      </c>
      <c r="I58" s="63" t="e">
        <f t="shared" si="2"/>
        <v>#DIV/0!</v>
      </c>
      <c r="J58" s="17"/>
      <c r="K58" s="62"/>
      <c r="M58" s="131"/>
      <c r="N58" s="131"/>
      <c r="O58" s="131"/>
      <c r="P58" s="131"/>
      <c r="Q58" s="131"/>
      <c r="R58" s="131"/>
      <c r="S58" s="131"/>
    </row>
    <row r="59" spans="1:19" ht="19.9" customHeight="1">
      <c r="A59" s="34">
        <v>50</v>
      </c>
      <c r="B59" s="37"/>
      <c r="C59" s="38"/>
      <c r="D59" s="31">
        <f>SUM(Tableau42[[#This Row],[TBI et NBI Mensuel]]*12)</f>
        <v>0</v>
      </c>
      <c r="E59" s="32">
        <f>Tableau42[[#This Row],[NB Heures Mensuelles]]*12</f>
        <v>0</v>
      </c>
      <c r="F59" s="33" t="e">
        <f>Tableau42[[#This Row],[TBI-NBI Annuel]]/Tableau42[[#This Row],[Heures Annuelles]]*1820</f>
        <v>#DIV/0!</v>
      </c>
      <c r="G59" s="29">
        <f t="shared" si="0"/>
        <v>0</v>
      </c>
      <c r="H59" s="30" t="e">
        <f t="shared" si="1"/>
        <v>#DIV/0!</v>
      </c>
      <c r="I59" s="63" t="e">
        <f t="shared" si="2"/>
        <v>#DIV/0!</v>
      </c>
      <c r="J59" s="17"/>
      <c r="K59" s="62"/>
      <c r="M59" s="131"/>
      <c r="N59" s="131"/>
      <c r="O59" s="131"/>
      <c r="P59" s="131"/>
      <c r="Q59" s="131"/>
      <c r="R59" s="131"/>
      <c r="S59" s="131"/>
    </row>
    <row r="60" spans="1:19" ht="19.9" customHeight="1">
      <c r="A60" s="34">
        <v>51</v>
      </c>
      <c r="B60" s="37"/>
      <c r="C60" s="38"/>
      <c r="D60" s="31">
        <f>SUM(Tableau42[[#This Row],[TBI et NBI Mensuel]]*12)</f>
        <v>0</v>
      </c>
      <c r="E60" s="32">
        <f>Tableau42[[#This Row],[NB Heures Mensuelles]]*12</f>
        <v>0</v>
      </c>
      <c r="F60" s="33" t="e">
        <f>Tableau42[[#This Row],[TBI-NBI Annuel]]/Tableau42[[#This Row],[Heures Annuelles]]*1820</f>
        <v>#DIV/0!</v>
      </c>
      <c r="G60" s="29">
        <f t="shared" si="0"/>
        <v>0</v>
      </c>
      <c r="H60" s="30" t="e">
        <f t="shared" si="1"/>
        <v>#DIV/0!</v>
      </c>
      <c r="I60" s="63" t="e">
        <f t="shared" si="2"/>
        <v>#DIV/0!</v>
      </c>
      <c r="J60" s="17"/>
      <c r="K60" s="62"/>
      <c r="M60" s="86"/>
      <c r="N60" s="86"/>
      <c r="O60" s="86"/>
      <c r="P60" s="86"/>
      <c r="Q60" s="86"/>
      <c r="R60" s="86"/>
      <c r="S60" s="86"/>
    </row>
    <row r="61" spans="1:19" ht="19.9" customHeight="1">
      <c r="A61" s="34">
        <v>52</v>
      </c>
      <c r="B61" s="37"/>
      <c r="C61" s="38"/>
      <c r="D61" s="31">
        <f>SUM(Tableau42[[#This Row],[TBI et NBI Mensuel]]*12)</f>
        <v>0</v>
      </c>
      <c r="E61" s="32">
        <f>Tableau42[[#This Row],[NB Heures Mensuelles]]*12</f>
        <v>0</v>
      </c>
      <c r="F61" s="33" t="e">
        <f>Tableau42[[#This Row],[TBI-NBI Annuel]]/Tableau42[[#This Row],[Heures Annuelles]]*1820</f>
        <v>#DIV/0!</v>
      </c>
      <c r="G61" s="29">
        <f t="shared" si="0"/>
        <v>0</v>
      </c>
      <c r="H61" s="30" t="e">
        <f t="shared" si="1"/>
        <v>#DIV/0!</v>
      </c>
      <c r="I61" s="63" t="e">
        <f t="shared" si="2"/>
        <v>#DIV/0!</v>
      </c>
      <c r="J61" s="17"/>
      <c r="K61" s="62"/>
      <c r="M61" s="86"/>
      <c r="N61" s="86"/>
      <c r="O61" s="86"/>
      <c r="P61" s="86"/>
      <c r="Q61" s="86"/>
      <c r="R61" s="86"/>
      <c r="S61" s="86"/>
    </row>
    <row r="62" spans="1:19" ht="19.9" customHeight="1">
      <c r="A62" s="34">
        <v>53</v>
      </c>
      <c r="B62" s="37"/>
      <c r="C62" s="38"/>
      <c r="D62" s="31">
        <f>SUM(Tableau42[[#This Row],[TBI et NBI Mensuel]]*12)</f>
        <v>0</v>
      </c>
      <c r="E62" s="32">
        <f>Tableau42[[#This Row],[NB Heures Mensuelles]]*12</f>
        <v>0</v>
      </c>
      <c r="F62" s="33" t="e">
        <f>Tableau42[[#This Row],[TBI-NBI Annuel]]/Tableau42[[#This Row],[Heures Annuelles]]*1820</f>
        <v>#DIV/0!</v>
      </c>
      <c r="G62" s="29">
        <f t="shared" si="0"/>
        <v>0</v>
      </c>
      <c r="H62" s="30" t="e">
        <f t="shared" si="1"/>
        <v>#DIV/0!</v>
      </c>
      <c r="I62" s="63" t="e">
        <f t="shared" si="2"/>
        <v>#DIV/0!</v>
      </c>
      <c r="J62" s="17"/>
      <c r="K62" s="62"/>
      <c r="M62" s="86"/>
      <c r="N62" s="86"/>
      <c r="O62" s="86"/>
      <c r="P62" s="86"/>
      <c r="Q62" s="86"/>
      <c r="R62" s="86"/>
      <c r="S62" s="86"/>
    </row>
    <row r="63" spans="1:19" ht="19.9" customHeight="1">
      <c r="A63" s="34">
        <v>54</v>
      </c>
      <c r="B63" s="37"/>
      <c r="C63" s="38"/>
      <c r="D63" s="31">
        <f>SUM(Tableau42[[#This Row],[TBI et NBI Mensuel]]*12)</f>
        <v>0</v>
      </c>
      <c r="E63" s="32">
        <f>Tableau42[[#This Row],[NB Heures Mensuelles]]*12</f>
        <v>0</v>
      </c>
      <c r="F63" s="33" t="e">
        <f>Tableau42[[#This Row],[TBI-NBI Annuel]]/Tableau42[[#This Row],[Heures Annuelles]]*1820</f>
        <v>#DIV/0!</v>
      </c>
      <c r="G63" s="29">
        <f t="shared" si="0"/>
        <v>0</v>
      </c>
      <c r="H63" s="30" t="e">
        <f t="shared" si="1"/>
        <v>#DIV/0!</v>
      </c>
      <c r="I63" s="63" t="e">
        <f t="shared" si="2"/>
        <v>#DIV/0!</v>
      </c>
      <c r="J63" s="17"/>
      <c r="K63" s="62"/>
      <c r="M63" s="86"/>
      <c r="N63" s="86"/>
      <c r="O63" s="86"/>
      <c r="P63" s="86"/>
      <c r="Q63" s="86"/>
      <c r="R63" s="86"/>
      <c r="S63" s="86"/>
    </row>
    <row r="64" spans="1:19" ht="19.9" customHeight="1">
      <c r="A64" s="34">
        <v>55</v>
      </c>
      <c r="B64" s="37"/>
      <c r="C64" s="38"/>
      <c r="D64" s="31">
        <f>SUM(Tableau42[[#This Row],[TBI et NBI Mensuel]]*12)</f>
        <v>0</v>
      </c>
      <c r="E64" s="32">
        <f>Tableau42[[#This Row],[NB Heures Mensuelles]]*12</f>
        <v>0</v>
      </c>
      <c r="F64" s="33" t="e">
        <f>Tableau42[[#This Row],[TBI-NBI Annuel]]/Tableau42[[#This Row],[Heures Annuelles]]*1820</f>
        <v>#DIV/0!</v>
      </c>
      <c r="G64" s="29">
        <f t="shared" si="0"/>
        <v>0</v>
      </c>
      <c r="H64" s="30" t="e">
        <f t="shared" si="1"/>
        <v>#DIV/0!</v>
      </c>
      <c r="I64" s="63" t="e">
        <f t="shared" si="2"/>
        <v>#DIV/0!</v>
      </c>
      <c r="J64" s="17"/>
      <c r="K64" s="62"/>
      <c r="M64" s="86"/>
      <c r="N64" s="86"/>
      <c r="O64" s="86"/>
      <c r="P64" s="86"/>
      <c r="Q64" s="86"/>
      <c r="R64" s="86"/>
      <c r="S64" s="86"/>
    </row>
    <row r="65" spans="1:19" ht="19.9" customHeight="1">
      <c r="A65" s="34">
        <v>56</v>
      </c>
      <c r="B65" s="37"/>
      <c r="C65" s="38"/>
      <c r="D65" s="31">
        <f>SUM(Tableau42[[#This Row],[TBI et NBI Mensuel]]*12)</f>
        <v>0</v>
      </c>
      <c r="E65" s="32">
        <f>Tableau42[[#This Row],[NB Heures Mensuelles]]*12</f>
        <v>0</v>
      </c>
      <c r="F65" s="33" t="e">
        <f>Tableau42[[#This Row],[TBI-NBI Annuel]]/Tableau42[[#This Row],[Heures Annuelles]]*1820</f>
        <v>#DIV/0!</v>
      </c>
      <c r="G65" s="29">
        <f t="shared" si="0"/>
        <v>0</v>
      </c>
      <c r="H65" s="30" t="e">
        <f t="shared" si="1"/>
        <v>#DIV/0!</v>
      </c>
      <c r="I65" s="63" t="e">
        <f t="shared" si="2"/>
        <v>#DIV/0!</v>
      </c>
      <c r="J65" s="17"/>
      <c r="K65" s="62"/>
      <c r="M65" s="86"/>
      <c r="N65" s="86"/>
      <c r="O65" s="86"/>
      <c r="P65" s="86"/>
      <c r="Q65" s="86"/>
      <c r="R65" s="86"/>
      <c r="S65" s="86"/>
    </row>
    <row r="66" spans="1:19" ht="19.9" customHeight="1">
      <c r="A66" s="34">
        <v>57</v>
      </c>
      <c r="B66" s="37"/>
      <c r="C66" s="38"/>
      <c r="D66" s="31">
        <f>SUM(Tableau42[[#This Row],[TBI et NBI Mensuel]]*12)</f>
        <v>0</v>
      </c>
      <c r="E66" s="32">
        <f>Tableau42[[#This Row],[NB Heures Mensuelles]]*12</f>
        <v>0</v>
      </c>
      <c r="F66" s="33" t="e">
        <f>Tableau42[[#This Row],[TBI-NBI Annuel]]/Tableau42[[#This Row],[Heures Annuelles]]*1820</f>
        <v>#DIV/0!</v>
      </c>
      <c r="G66" s="29">
        <f t="shared" si="0"/>
        <v>0</v>
      </c>
      <c r="H66" s="30" t="e">
        <f t="shared" si="1"/>
        <v>#DIV/0!</v>
      </c>
      <c r="I66" s="63" t="e">
        <f t="shared" si="2"/>
        <v>#DIV/0!</v>
      </c>
      <c r="J66" s="17"/>
      <c r="K66" s="62"/>
      <c r="M66" s="86"/>
      <c r="N66" s="86"/>
      <c r="O66" s="86"/>
      <c r="P66" s="86"/>
      <c r="Q66" s="86"/>
      <c r="R66" s="86"/>
      <c r="S66" s="86"/>
    </row>
    <row r="67" spans="1:19" ht="19.9" customHeight="1">
      <c r="A67" s="34">
        <v>58</v>
      </c>
      <c r="B67" s="37"/>
      <c r="C67" s="38"/>
      <c r="D67" s="31">
        <f>SUM(Tableau42[[#This Row],[TBI et NBI Mensuel]]*12)</f>
        <v>0</v>
      </c>
      <c r="E67" s="32">
        <f>Tableau42[[#This Row],[NB Heures Mensuelles]]*12</f>
        <v>0</v>
      </c>
      <c r="F67" s="33" t="e">
        <f>Tableau42[[#This Row],[TBI-NBI Annuel]]/Tableau42[[#This Row],[Heures Annuelles]]*1820</f>
        <v>#DIV/0!</v>
      </c>
      <c r="G67" s="29">
        <f t="shared" si="0"/>
        <v>0</v>
      </c>
      <c r="H67" s="30" t="e">
        <f t="shared" si="1"/>
        <v>#DIV/0!</v>
      </c>
      <c r="I67" s="63" t="e">
        <f t="shared" si="2"/>
        <v>#DIV/0!</v>
      </c>
      <c r="J67" s="17"/>
      <c r="K67" s="62"/>
      <c r="M67" s="86"/>
      <c r="N67" s="86"/>
      <c r="O67" s="86"/>
      <c r="P67" s="86"/>
      <c r="Q67" s="86"/>
      <c r="R67" s="86"/>
      <c r="S67" s="86"/>
    </row>
    <row r="68" spans="1:19" ht="19.9" customHeight="1">
      <c r="A68" s="34">
        <v>59</v>
      </c>
      <c r="B68" s="37"/>
      <c r="C68" s="38"/>
      <c r="D68" s="31">
        <f>SUM(Tableau42[[#This Row],[TBI et NBI Mensuel]]*12)</f>
        <v>0</v>
      </c>
      <c r="E68" s="32">
        <f>Tableau42[[#This Row],[NB Heures Mensuelles]]*12</f>
        <v>0</v>
      </c>
      <c r="F68" s="33" t="e">
        <f>Tableau42[[#This Row],[TBI-NBI Annuel]]/Tableau42[[#This Row],[Heures Annuelles]]*1820</f>
        <v>#DIV/0!</v>
      </c>
      <c r="G68" s="29">
        <f t="shared" si="0"/>
        <v>0</v>
      </c>
      <c r="H68" s="30" t="e">
        <f t="shared" si="1"/>
        <v>#DIV/0!</v>
      </c>
      <c r="I68" s="63" t="e">
        <f t="shared" si="2"/>
        <v>#DIV/0!</v>
      </c>
      <c r="J68" s="17"/>
      <c r="K68" s="62"/>
      <c r="M68" s="86"/>
      <c r="N68" s="86"/>
      <c r="O68" s="86"/>
      <c r="P68" s="86"/>
      <c r="Q68" s="86"/>
      <c r="R68" s="86"/>
      <c r="S68" s="86"/>
    </row>
    <row r="69" spans="1:19" ht="19.9" customHeight="1">
      <c r="A69" s="34">
        <v>60</v>
      </c>
      <c r="B69" s="37"/>
      <c r="C69" s="38"/>
      <c r="D69" s="31">
        <f>SUM(Tableau42[[#This Row],[TBI et NBI Mensuel]]*12)</f>
        <v>0</v>
      </c>
      <c r="E69" s="32">
        <f>Tableau42[[#This Row],[NB Heures Mensuelles]]*12</f>
        <v>0</v>
      </c>
      <c r="F69" s="33" t="e">
        <f>Tableau42[[#This Row],[TBI-NBI Annuel]]/Tableau42[[#This Row],[Heures Annuelles]]*1820</f>
        <v>#DIV/0!</v>
      </c>
      <c r="G69" s="29">
        <f t="shared" si="0"/>
        <v>0</v>
      </c>
      <c r="H69" s="30" t="e">
        <f t="shared" si="1"/>
        <v>#DIV/0!</v>
      </c>
      <c r="I69" s="63" t="e">
        <f t="shared" si="2"/>
        <v>#DIV/0!</v>
      </c>
      <c r="J69" s="17"/>
      <c r="K69" s="62"/>
      <c r="M69" s="86"/>
      <c r="N69" s="86"/>
      <c r="O69" s="86"/>
      <c r="P69" s="86"/>
      <c r="Q69" s="86"/>
      <c r="R69" s="86"/>
      <c r="S69" s="86"/>
    </row>
    <row r="70" spans="1:19" ht="19.9" customHeight="1">
      <c r="A70" s="34">
        <v>61</v>
      </c>
      <c r="B70" s="37"/>
      <c r="C70" s="38"/>
      <c r="D70" s="31">
        <f>SUM(Tableau42[[#This Row],[TBI et NBI Mensuel]]*12)</f>
        <v>0</v>
      </c>
      <c r="E70" s="32">
        <f>Tableau42[[#This Row],[NB Heures Mensuelles]]*12</f>
        <v>0</v>
      </c>
      <c r="F70" s="33" t="e">
        <f>Tableau42[[#This Row],[TBI-NBI Annuel]]/Tableau42[[#This Row],[Heures Annuelles]]*1820</f>
        <v>#DIV/0!</v>
      </c>
      <c r="G70" s="29">
        <f t="shared" si="0"/>
        <v>0</v>
      </c>
      <c r="H70" s="30" t="e">
        <f t="shared" si="1"/>
        <v>#DIV/0!</v>
      </c>
      <c r="I70" s="63" t="e">
        <f t="shared" si="2"/>
        <v>#DIV/0!</v>
      </c>
      <c r="J70" s="17"/>
      <c r="K70" s="62"/>
      <c r="M70" s="86"/>
      <c r="N70" s="86"/>
      <c r="O70" s="86"/>
      <c r="P70" s="86"/>
      <c r="Q70" s="86"/>
      <c r="R70" s="86"/>
      <c r="S70" s="86"/>
    </row>
    <row r="71" spans="1:11" ht="19.9" customHeight="1">
      <c r="A71" s="34">
        <v>62</v>
      </c>
      <c r="B71" s="37"/>
      <c r="C71" s="38"/>
      <c r="D71" s="31">
        <f>SUM(Tableau42[[#This Row],[TBI et NBI Mensuel]]*12)</f>
        <v>0</v>
      </c>
      <c r="E71" s="32">
        <f>Tableau42[[#This Row],[NB Heures Mensuelles]]*12</f>
        <v>0</v>
      </c>
      <c r="F71" s="33" t="e">
        <f>Tableau42[[#This Row],[TBI-NBI Annuel]]/Tableau42[[#This Row],[Heures Annuelles]]*1820</f>
        <v>#DIV/0!</v>
      </c>
      <c r="G71" s="29">
        <f t="shared" si="0"/>
        <v>0</v>
      </c>
      <c r="H71" s="30" t="e">
        <f t="shared" si="1"/>
        <v>#DIV/0!</v>
      </c>
      <c r="I71" s="63" t="e">
        <f t="shared" si="2"/>
        <v>#DIV/0!</v>
      </c>
      <c r="J71" s="17"/>
      <c r="K71" s="62"/>
    </row>
    <row r="72" spans="1:11" ht="19.9" customHeight="1">
      <c r="A72" s="34">
        <v>63</v>
      </c>
      <c r="B72" s="66"/>
      <c r="C72" s="67"/>
      <c r="D72" s="31">
        <f>SUM(Tableau42[[#This Row],[TBI et NBI Mensuel]]*12)</f>
        <v>0</v>
      </c>
      <c r="E72" s="32">
        <f>Tableau42[[#This Row],[NB Heures Mensuelles]]*12</f>
        <v>0</v>
      </c>
      <c r="F72" s="33" t="e">
        <f>Tableau42[[#This Row],[TBI-NBI Annuel]]/Tableau42[[#This Row],[Heures Annuelles]]*1820</f>
        <v>#DIV/0!</v>
      </c>
      <c r="G72" s="29">
        <f t="shared" si="0"/>
        <v>0</v>
      </c>
      <c r="H72" s="30" t="e">
        <f t="shared" si="1"/>
        <v>#DIV/0!</v>
      </c>
      <c r="I72" s="63" t="e">
        <f t="shared" si="2"/>
        <v>#DIV/0!</v>
      </c>
      <c r="J72" s="17"/>
      <c r="K72" s="62"/>
    </row>
    <row r="73" spans="1:11" ht="19.9" customHeight="1">
      <c r="A73" s="34">
        <v>64</v>
      </c>
      <c r="B73" s="66"/>
      <c r="C73" s="67"/>
      <c r="D73" s="31">
        <f>SUM(Tableau42[[#This Row],[TBI et NBI Mensuel]]*12)</f>
        <v>0</v>
      </c>
      <c r="E73" s="32">
        <f>Tableau42[[#This Row],[NB Heures Mensuelles]]*12</f>
        <v>0</v>
      </c>
      <c r="F73" s="33" t="e">
        <f>Tableau42[[#This Row],[TBI-NBI Annuel]]/Tableau42[[#This Row],[Heures Annuelles]]*1820</f>
        <v>#DIV/0!</v>
      </c>
      <c r="G73" s="29">
        <f t="shared" si="0"/>
        <v>0</v>
      </c>
      <c r="H73" s="30" t="e">
        <f t="shared" si="1"/>
        <v>#DIV/0!</v>
      </c>
      <c r="I73" s="63" t="e">
        <f t="shared" si="2"/>
        <v>#DIV/0!</v>
      </c>
      <c r="J73" s="17"/>
      <c r="K73" s="62"/>
    </row>
    <row r="74" spans="1:11" ht="19.9" customHeight="1">
      <c r="A74" s="34">
        <v>65</v>
      </c>
      <c r="B74" s="66"/>
      <c r="C74" s="67"/>
      <c r="D74" s="31">
        <f>SUM(Tableau42[[#This Row],[TBI et NBI Mensuel]]*12)</f>
        <v>0</v>
      </c>
      <c r="E74" s="32">
        <f>Tableau42[[#This Row],[NB Heures Mensuelles]]*12</f>
        <v>0</v>
      </c>
      <c r="F74" s="33" t="e">
        <f>Tableau42[[#This Row],[TBI-NBI Annuel]]/Tableau42[[#This Row],[Heures Annuelles]]*1820</f>
        <v>#DIV/0!</v>
      </c>
      <c r="G74" s="29">
        <f aca="true" t="shared" si="3" ref="G74:G137">(D74/12)*1.59%</f>
        <v>0</v>
      </c>
      <c r="H74" s="30" t="e">
        <f t="shared" si="1"/>
        <v>#DIV/0!</v>
      </c>
      <c r="I74" s="63" t="e">
        <f t="shared" si="2"/>
        <v>#DIV/0!</v>
      </c>
      <c r="J74" s="17"/>
      <c r="K74" s="62"/>
    </row>
    <row r="75" spans="1:11" ht="19.9" customHeight="1">
      <c r="A75" s="34">
        <v>66</v>
      </c>
      <c r="B75" s="66"/>
      <c r="C75" s="67"/>
      <c r="D75" s="31">
        <f>SUM(Tableau42[[#This Row],[TBI et NBI Mensuel]]*12)</f>
        <v>0</v>
      </c>
      <c r="E75" s="32">
        <f>Tableau42[[#This Row],[NB Heures Mensuelles]]*12</f>
        <v>0</v>
      </c>
      <c r="F75" s="33" t="e">
        <f>Tableau42[[#This Row],[TBI-NBI Annuel]]/Tableau42[[#This Row],[Heures Annuelles]]*1820</f>
        <v>#DIV/0!</v>
      </c>
      <c r="G75" s="29">
        <f t="shared" si="3"/>
        <v>0</v>
      </c>
      <c r="H75" s="30" t="e">
        <f t="shared" si="1"/>
        <v>#DIV/0!</v>
      </c>
      <c r="I75" s="63" t="e">
        <f t="shared" si="2"/>
        <v>#DIV/0!</v>
      </c>
      <c r="J75" s="17"/>
      <c r="K75" s="62"/>
    </row>
    <row r="76" spans="1:11" ht="19.9" customHeight="1">
      <c r="A76" s="34">
        <v>67</v>
      </c>
      <c r="B76" s="66"/>
      <c r="C76" s="67"/>
      <c r="D76" s="31">
        <f>SUM(Tableau42[[#This Row],[TBI et NBI Mensuel]]*12)</f>
        <v>0</v>
      </c>
      <c r="E76" s="32">
        <f>Tableau42[[#This Row],[NB Heures Mensuelles]]*12</f>
        <v>0</v>
      </c>
      <c r="F76" s="33" t="e">
        <f>Tableau42[[#This Row],[TBI-NBI Annuel]]/Tableau42[[#This Row],[Heures Annuelles]]*1820</f>
        <v>#DIV/0!</v>
      </c>
      <c r="G76" s="29">
        <f t="shared" si="3"/>
        <v>0</v>
      </c>
      <c r="H76" s="30" t="e">
        <f t="shared" si="1"/>
        <v>#DIV/0!</v>
      </c>
      <c r="I76" s="63" t="e">
        <f t="shared" si="2"/>
        <v>#DIV/0!</v>
      </c>
      <c r="J76" s="17"/>
      <c r="K76" s="62"/>
    </row>
    <row r="77" spans="1:11" ht="19.9" customHeight="1">
      <c r="A77" s="34">
        <v>68</v>
      </c>
      <c r="B77" s="66"/>
      <c r="C77" s="67"/>
      <c r="D77" s="31">
        <f>SUM(Tableau42[[#This Row],[TBI et NBI Mensuel]]*12)</f>
        <v>0</v>
      </c>
      <c r="E77" s="32">
        <f>Tableau42[[#This Row],[NB Heures Mensuelles]]*12</f>
        <v>0</v>
      </c>
      <c r="F77" s="33" t="e">
        <f>Tableau42[[#This Row],[TBI-NBI Annuel]]/Tableau42[[#This Row],[Heures Annuelles]]*1820</f>
        <v>#DIV/0!</v>
      </c>
      <c r="G77" s="29">
        <f t="shared" si="3"/>
        <v>0</v>
      </c>
      <c r="H77" s="30" t="e">
        <f t="shared" si="1"/>
        <v>#DIV/0!</v>
      </c>
      <c r="I77" s="63" t="e">
        <f t="shared" si="2"/>
        <v>#DIV/0!</v>
      </c>
      <c r="J77" s="17"/>
      <c r="K77" s="62"/>
    </row>
    <row r="78" spans="1:11" ht="19.9" customHeight="1">
      <c r="A78" s="34">
        <v>69</v>
      </c>
      <c r="B78" s="66"/>
      <c r="C78" s="67"/>
      <c r="D78" s="31">
        <f>SUM(Tableau42[[#This Row],[TBI et NBI Mensuel]]*12)</f>
        <v>0</v>
      </c>
      <c r="E78" s="32">
        <f>Tableau42[[#This Row],[NB Heures Mensuelles]]*12</f>
        <v>0</v>
      </c>
      <c r="F78" s="33" t="e">
        <f>Tableau42[[#This Row],[TBI-NBI Annuel]]/Tableau42[[#This Row],[Heures Annuelles]]*1820</f>
        <v>#DIV/0!</v>
      </c>
      <c r="G78" s="29">
        <f t="shared" si="3"/>
        <v>0</v>
      </c>
      <c r="H78" s="30" t="e">
        <f t="shared" si="1"/>
        <v>#DIV/0!</v>
      </c>
      <c r="I78" s="63" t="e">
        <f t="shared" si="2"/>
        <v>#DIV/0!</v>
      </c>
      <c r="J78" s="17"/>
      <c r="K78" s="62"/>
    </row>
    <row r="79" spans="1:11" ht="19.9" customHeight="1">
      <c r="A79" s="34">
        <v>70</v>
      </c>
      <c r="B79" s="66"/>
      <c r="C79" s="67"/>
      <c r="D79" s="31">
        <f>SUM(Tableau42[[#This Row],[TBI et NBI Mensuel]]*12)</f>
        <v>0</v>
      </c>
      <c r="E79" s="32">
        <f>Tableau42[[#This Row],[NB Heures Mensuelles]]*12</f>
        <v>0</v>
      </c>
      <c r="F79" s="33" t="e">
        <f>Tableau42[[#This Row],[TBI-NBI Annuel]]/Tableau42[[#This Row],[Heures Annuelles]]*1820</f>
        <v>#DIV/0!</v>
      </c>
      <c r="G79" s="29">
        <f t="shared" si="3"/>
        <v>0</v>
      </c>
      <c r="H79" s="30" t="e">
        <f t="shared" si="1"/>
        <v>#DIV/0!</v>
      </c>
      <c r="I79" s="63" t="e">
        <f t="shared" si="2"/>
        <v>#DIV/0!</v>
      </c>
      <c r="J79" s="17"/>
      <c r="K79" s="62"/>
    </row>
    <row r="80" spans="1:11" ht="19.9" customHeight="1">
      <c r="A80" s="34">
        <v>71</v>
      </c>
      <c r="B80" s="66"/>
      <c r="C80" s="67"/>
      <c r="D80" s="31">
        <f>SUM(Tableau42[[#This Row],[TBI et NBI Mensuel]]*12)</f>
        <v>0</v>
      </c>
      <c r="E80" s="32">
        <f>Tableau42[[#This Row],[NB Heures Mensuelles]]*12</f>
        <v>0</v>
      </c>
      <c r="F80" s="33" t="e">
        <f>Tableau42[[#This Row],[TBI-NBI Annuel]]/Tableau42[[#This Row],[Heures Annuelles]]*1820</f>
        <v>#DIV/0!</v>
      </c>
      <c r="G80" s="29">
        <f t="shared" si="3"/>
        <v>0</v>
      </c>
      <c r="H80" s="30" t="e">
        <f t="shared" si="1"/>
        <v>#DIV/0!</v>
      </c>
      <c r="I80" s="63" t="e">
        <f t="shared" si="2"/>
        <v>#DIV/0!</v>
      </c>
      <c r="J80" s="17"/>
      <c r="K80" s="62"/>
    </row>
    <row r="81" spans="1:11" ht="19.9" customHeight="1">
      <c r="A81" s="34">
        <v>72</v>
      </c>
      <c r="B81" s="66"/>
      <c r="C81" s="67"/>
      <c r="D81" s="31">
        <f>SUM(Tableau42[[#This Row],[TBI et NBI Mensuel]]*12)</f>
        <v>0</v>
      </c>
      <c r="E81" s="32">
        <f>Tableau42[[#This Row],[NB Heures Mensuelles]]*12</f>
        <v>0</v>
      </c>
      <c r="F81" s="33" t="e">
        <f>Tableau42[[#This Row],[TBI-NBI Annuel]]/Tableau42[[#This Row],[Heures Annuelles]]*1820</f>
        <v>#DIV/0!</v>
      </c>
      <c r="G81" s="29">
        <f t="shared" si="3"/>
        <v>0</v>
      </c>
      <c r="H81" s="30" t="e">
        <f t="shared" si="1"/>
        <v>#DIV/0!</v>
      </c>
      <c r="I81" s="63" t="e">
        <f t="shared" si="2"/>
        <v>#DIV/0!</v>
      </c>
      <c r="J81" s="17"/>
      <c r="K81" s="62"/>
    </row>
    <row r="82" spans="1:11" ht="19.9" customHeight="1">
      <c r="A82" s="34">
        <v>73</v>
      </c>
      <c r="B82" s="66"/>
      <c r="C82" s="67"/>
      <c r="D82" s="31">
        <f>SUM(Tableau42[[#This Row],[TBI et NBI Mensuel]]*12)</f>
        <v>0</v>
      </c>
      <c r="E82" s="32">
        <f>Tableau42[[#This Row],[NB Heures Mensuelles]]*12</f>
        <v>0</v>
      </c>
      <c r="F82" s="33" t="e">
        <f>Tableau42[[#This Row],[TBI-NBI Annuel]]/Tableau42[[#This Row],[Heures Annuelles]]*1820</f>
        <v>#DIV/0!</v>
      </c>
      <c r="G82" s="29">
        <f t="shared" si="3"/>
        <v>0</v>
      </c>
      <c r="H82" s="30" t="e">
        <f t="shared" si="1"/>
        <v>#DIV/0!</v>
      </c>
      <c r="I82" s="63" t="e">
        <f t="shared" si="2"/>
        <v>#DIV/0!</v>
      </c>
      <c r="J82" s="17"/>
      <c r="K82" s="62"/>
    </row>
    <row r="83" spans="1:11" ht="19.9" customHeight="1">
      <c r="A83" s="34">
        <v>74</v>
      </c>
      <c r="B83" s="66"/>
      <c r="C83" s="67"/>
      <c r="D83" s="31">
        <f>SUM(Tableau42[[#This Row],[TBI et NBI Mensuel]]*12)</f>
        <v>0</v>
      </c>
      <c r="E83" s="32">
        <f>Tableau42[[#This Row],[NB Heures Mensuelles]]*12</f>
        <v>0</v>
      </c>
      <c r="F83" s="33" t="e">
        <f>Tableau42[[#This Row],[TBI-NBI Annuel]]/Tableau42[[#This Row],[Heures Annuelles]]*1820</f>
        <v>#DIV/0!</v>
      </c>
      <c r="G83" s="29">
        <f t="shared" si="3"/>
        <v>0</v>
      </c>
      <c r="H83" s="30" t="e">
        <f t="shared" si="1"/>
        <v>#DIV/0!</v>
      </c>
      <c r="I83" s="63" t="e">
        <f t="shared" si="2"/>
        <v>#DIV/0!</v>
      </c>
      <c r="J83" s="17"/>
      <c r="K83" s="62"/>
    </row>
    <row r="84" spans="1:11" ht="19.9" customHeight="1">
      <c r="A84" s="34">
        <v>75</v>
      </c>
      <c r="B84" s="66"/>
      <c r="C84" s="67"/>
      <c r="D84" s="31">
        <f>SUM(Tableau42[[#This Row],[TBI et NBI Mensuel]]*12)</f>
        <v>0</v>
      </c>
      <c r="E84" s="32">
        <f>Tableau42[[#This Row],[NB Heures Mensuelles]]*12</f>
        <v>0</v>
      </c>
      <c r="F84" s="33" t="e">
        <f>Tableau42[[#This Row],[TBI-NBI Annuel]]/Tableau42[[#This Row],[Heures Annuelles]]*1820</f>
        <v>#DIV/0!</v>
      </c>
      <c r="G84" s="29">
        <f t="shared" si="3"/>
        <v>0</v>
      </c>
      <c r="H84" s="30" t="e">
        <f t="shared" si="1"/>
        <v>#DIV/0!</v>
      </c>
      <c r="I84" s="63" t="e">
        <f t="shared" si="2"/>
        <v>#DIV/0!</v>
      </c>
      <c r="J84" s="17"/>
      <c r="K84" s="62"/>
    </row>
    <row r="85" spans="1:11" ht="19.9" customHeight="1">
      <c r="A85" s="34">
        <v>76</v>
      </c>
      <c r="B85" s="66"/>
      <c r="C85" s="67"/>
      <c r="D85" s="31">
        <f>SUM(Tableau42[[#This Row],[TBI et NBI Mensuel]]*12)</f>
        <v>0</v>
      </c>
      <c r="E85" s="32">
        <f>Tableau42[[#This Row],[NB Heures Mensuelles]]*12</f>
        <v>0</v>
      </c>
      <c r="F85" s="33" t="e">
        <f>Tableau42[[#This Row],[TBI-NBI Annuel]]/Tableau42[[#This Row],[Heures Annuelles]]*1820</f>
        <v>#DIV/0!</v>
      </c>
      <c r="G85" s="29">
        <f t="shared" si="3"/>
        <v>0</v>
      </c>
      <c r="H85" s="30" t="e">
        <f t="shared" si="1"/>
        <v>#DIV/0!</v>
      </c>
      <c r="I85" s="63" t="e">
        <f t="shared" si="2"/>
        <v>#DIV/0!</v>
      </c>
      <c r="J85" s="17"/>
      <c r="K85" s="62"/>
    </row>
    <row r="86" spans="1:11" ht="19.9" customHeight="1">
      <c r="A86" s="34">
        <v>77</v>
      </c>
      <c r="B86" s="66"/>
      <c r="C86" s="67"/>
      <c r="D86" s="31">
        <f>SUM(Tableau42[[#This Row],[TBI et NBI Mensuel]]*12)</f>
        <v>0</v>
      </c>
      <c r="E86" s="32">
        <f>Tableau42[[#This Row],[NB Heures Mensuelles]]*12</f>
        <v>0</v>
      </c>
      <c r="F86" s="33" t="e">
        <f>Tableau42[[#This Row],[TBI-NBI Annuel]]/Tableau42[[#This Row],[Heures Annuelles]]*1820</f>
        <v>#DIV/0!</v>
      </c>
      <c r="G86" s="29">
        <f t="shared" si="3"/>
        <v>0</v>
      </c>
      <c r="H86" s="30" t="e">
        <f t="shared" si="1"/>
        <v>#DIV/0!</v>
      </c>
      <c r="I86" s="63" t="e">
        <f t="shared" si="2"/>
        <v>#DIV/0!</v>
      </c>
      <c r="J86" s="17"/>
      <c r="K86" s="62"/>
    </row>
    <row r="87" spans="1:11" ht="19.9" customHeight="1">
      <c r="A87" s="34">
        <v>78</v>
      </c>
      <c r="B87" s="66"/>
      <c r="C87" s="67"/>
      <c r="D87" s="31">
        <f>SUM(Tableau42[[#This Row],[TBI et NBI Mensuel]]*12)</f>
        <v>0</v>
      </c>
      <c r="E87" s="32">
        <f>Tableau42[[#This Row],[NB Heures Mensuelles]]*12</f>
        <v>0</v>
      </c>
      <c r="F87" s="33" t="e">
        <f>Tableau42[[#This Row],[TBI-NBI Annuel]]/Tableau42[[#This Row],[Heures Annuelles]]*1820</f>
        <v>#DIV/0!</v>
      </c>
      <c r="G87" s="29">
        <f t="shared" si="3"/>
        <v>0</v>
      </c>
      <c r="H87" s="30" t="e">
        <f t="shared" si="1"/>
        <v>#DIV/0!</v>
      </c>
      <c r="I87" s="63" t="e">
        <f t="shared" si="2"/>
        <v>#DIV/0!</v>
      </c>
      <c r="J87" s="17"/>
      <c r="K87" s="62"/>
    </row>
    <row r="88" spans="1:11" ht="19.9" customHeight="1">
      <c r="A88" s="34">
        <v>79</v>
      </c>
      <c r="B88" s="66"/>
      <c r="C88" s="67"/>
      <c r="D88" s="31">
        <f>SUM(Tableau42[[#This Row],[TBI et NBI Mensuel]]*12)</f>
        <v>0</v>
      </c>
      <c r="E88" s="32">
        <f>Tableau42[[#This Row],[NB Heures Mensuelles]]*12</f>
        <v>0</v>
      </c>
      <c r="F88" s="33" t="e">
        <f>Tableau42[[#This Row],[TBI-NBI Annuel]]/Tableau42[[#This Row],[Heures Annuelles]]*1820</f>
        <v>#DIV/0!</v>
      </c>
      <c r="G88" s="29">
        <f t="shared" si="3"/>
        <v>0</v>
      </c>
      <c r="H88" s="30" t="e">
        <f t="shared" si="1"/>
        <v>#DIV/0!</v>
      </c>
      <c r="I88" s="63" t="e">
        <f t="shared" si="2"/>
        <v>#DIV/0!</v>
      </c>
      <c r="J88" s="17"/>
      <c r="K88" s="62"/>
    </row>
    <row r="89" spans="1:11" ht="19.9" customHeight="1">
      <c r="A89" s="34">
        <v>80</v>
      </c>
      <c r="B89" s="66"/>
      <c r="C89" s="67"/>
      <c r="D89" s="31">
        <f>SUM(Tableau42[[#This Row],[TBI et NBI Mensuel]]*12)</f>
        <v>0</v>
      </c>
      <c r="E89" s="32">
        <f>Tableau42[[#This Row],[NB Heures Mensuelles]]*12</f>
        <v>0</v>
      </c>
      <c r="F89" s="33" t="e">
        <f>Tableau42[[#This Row],[TBI-NBI Annuel]]/Tableau42[[#This Row],[Heures Annuelles]]*1820</f>
        <v>#DIV/0!</v>
      </c>
      <c r="G89" s="29">
        <f t="shared" si="3"/>
        <v>0</v>
      </c>
      <c r="H89" s="30" t="e">
        <f t="shared" si="1"/>
        <v>#DIV/0!</v>
      </c>
      <c r="I89" s="63" t="e">
        <f t="shared" si="2"/>
        <v>#DIV/0!</v>
      </c>
      <c r="J89" s="17"/>
      <c r="K89" s="62"/>
    </row>
    <row r="90" spans="1:11" ht="19.9" customHeight="1">
      <c r="A90" s="34">
        <v>81</v>
      </c>
      <c r="B90" s="66"/>
      <c r="C90" s="67"/>
      <c r="D90" s="31">
        <f>SUM(Tableau42[[#This Row],[TBI et NBI Mensuel]]*12)</f>
        <v>0</v>
      </c>
      <c r="E90" s="32">
        <f>Tableau42[[#This Row],[NB Heures Mensuelles]]*12</f>
        <v>0</v>
      </c>
      <c r="F90" s="33" t="e">
        <f>Tableau42[[#This Row],[TBI-NBI Annuel]]/Tableau42[[#This Row],[Heures Annuelles]]*1820</f>
        <v>#DIV/0!</v>
      </c>
      <c r="G90" s="29">
        <f t="shared" si="3"/>
        <v>0</v>
      </c>
      <c r="H90" s="30" t="e">
        <f t="shared" si="1"/>
        <v>#DIV/0!</v>
      </c>
      <c r="I90" s="63" t="e">
        <f t="shared" si="2"/>
        <v>#DIV/0!</v>
      </c>
      <c r="J90" s="17"/>
      <c r="K90" s="62"/>
    </row>
    <row r="91" spans="1:11" ht="19.9" customHeight="1">
      <c r="A91" s="34">
        <v>82</v>
      </c>
      <c r="B91" s="66"/>
      <c r="C91" s="67"/>
      <c r="D91" s="31">
        <f>SUM(Tableau42[[#This Row],[TBI et NBI Mensuel]]*12)</f>
        <v>0</v>
      </c>
      <c r="E91" s="32">
        <f>Tableau42[[#This Row],[NB Heures Mensuelles]]*12</f>
        <v>0</v>
      </c>
      <c r="F91" s="33" t="e">
        <f>Tableau42[[#This Row],[TBI-NBI Annuel]]/Tableau42[[#This Row],[Heures Annuelles]]*1820</f>
        <v>#DIV/0!</v>
      </c>
      <c r="G91" s="29">
        <f t="shared" si="3"/>
        <v>0</v>
      </c>
      <c r="H91" s="30" t="e">
        <f t="shared" si="1"/>
        <v>#DIV/0!</v>
      </c>
      <c r="I91" s="63" t="e">
        <f t="shared" si="2"/>
        <v>#DIV/0!</v>
      </c>
      <c r="J91" s="17"/>
      <c r="K91" s="62"/>
    </row>
    <row r="92" spans="1:11" ht="19.9" customHeight="1">
      <c r="A92" s="34">
        <v>83</v>
      </c>
      <c r="B92" s="66"/>
      <c r="C92" s="67"/>
      <c r="D92" s="31">
        <f>SUM(Tableau42[[#This Row],[TBI et NBI Mensuel]]*12)</f>
        <v>0</v>
      </c>
      <c r="E92" s="32">
        <f>Tableau42[[#This Row],[NB Heures Mensuelles]]*12</f>
        <v>0</v>
      </c>
      <c r="F92" s="33" t="e">
        <f>Tableau42[[#This Row],[TBI-NBI Annuel]]/Tableau42[[#This Row],[Heures Annuelles]]*1820</f>
        <v>#DIV/0!</v>
      </c>
      <c r="G92" s="29">
        <f t="shared" si="3"/>
        <v>0</v>
      </c>
      <c r="H92" s="30" t="e">
        <f t="shared" si="1"/>
        <v>#DIV/0!</v>
      </c>
      <c r="I92" s="63" t="e">
        <f t="shared" si="2"/>
        <v>#DIV/0!</v>
      </c>
      <c r="J92" s="17"/>
      <c r="K92" s="62"/>
    </row>
    <row r="93" spans="1:11" ht="19.9" customHeight="1">
      <c r="A93" s="34">
        <v>84</v>
      </c>
      <c r="B93" s="66"/>
      <c r="C93" s="67"/>
      <c r="D93" s="31">
        <f>SUM(Tableau42[[#This Row],[TBI et NBI Mensuel]]*12)</f>
        <v>0</v>
      </c>
      <c r="E93" s="32">
        <f>Tableau42[[#This Row],[NB Heures Mensuelles]]*12</f>
        <v>0</v>
      </c>
      <c r="F93" s="33" t="e">
        <f>Tableau42[[#This Row],[TBI-NBI Annuel]]/Tableau42[[#This Row],[Heures Annuelles]]*1820</f>
        <v>#DIV/0!</v>
      </c>
      <c r="G93" s="29">
        <f t="shared" si="3"/>
        <v>0</v>
      </c>
      <c r="H93" s="30" t="e">
        <f t="shared" si="1"/>
        <v>#DIV/0!</v>
      </c>
      <c r="I93" s="63" t="e">
        <f t="shared" si="2"/>
        <v>#DIV/0!</v>
      </c>
      <c r="J93" s="17"/>
      <c r="K93" s="62"/>
    </row>
    <row r="94" spans="1:11" ht="19.9" customHeight="1">
      <c r="A94" s="34">
        <v>85</v>
      </c>
      <c r="B94" s="66"/>
      <c r="C94" s="67"/>
      <c r="D94" s="31">
        <f>SUM(Tableau42[[#This Row],[TBI et NBI Mensuel]]*12)</f>
        <v>0</v>
      </c>
      <c r="E94" s="32">
        <f>Tableau42[[#This Row],[NB Heures Mensuelles]]*12</f>
        <v>0</v>
      </c>
      <c r="F94" s="33" t="e">
        <f>Tableau42[[#This Row],[TBI-NBI Annuel]]/Tableau42[[#This Row],[Heures Annuelles]]*1820</f>
        <v>#DIV/0!</v>
      </c>
      <c r="G94" s="29">
        <f t="shared" si="3"/>
        <v>0</v>
      </c>
      <c r="H94" s="30" t="e">
        <f t="shared" si="1"/>
        <v>#DIV/0!</v>
      </c>
      <c r="I94" s="63" t="e">
        <f t="shared" si="2"/>
        <v>#DIV/0!</v>
      </c>
      <c r="J94" s="17"/>
      <c r="K94" s="62"/>
    </row>
    <row r="95" spans="1:11" ht="19.9" customHeight="1">
      <c r="A95" s="34">
        <v>86</v>
      </c>
      <c r="B95" s="66"/>
      <c r="C95" s="67"/>
      <c r="D95" s="31">
        <f>SUM(Tableau42[[#This Row],[TBI et NBI Mensuel]]*12)</f>
        <v>0</v>
      </c>
      <c r="E95" s="32">
        <f>Tableau42[[#This Row],[NB Heures Mensuelles]]*12</f>
        <v>0</v>
      </c>
      <c r="F95" s="33" t="e">
        <f>Tableau42[[#This Row],[TBI-NBI Annuel]]/Tableau42[[#This Row],[Heures Annuelles]]*1820</f>
        <v>#DIV/0!</v>
      </c>
      <c r="G95" s="29">
        <f t="shared" si="3"/>
        <v>0</v>
      </c>
      <c r="H95" s="30" t="e">
        <f t="shared" si="1"/>
        <v>#DIV/0!</v>
      </c>
      <c r="I95" s="63" t="e">
        <f t="shared" si="2"/>
        <v>#DIV/0!</v>
      </c>
      <c r="J95" s="17"/>
      <c r="K95" s="62"/>
    </row>
    <row r="96" spans="1:11" ht="19.9" customHeight="1">
      <c r="A96" s="34">
        <v>87</v>
      </c>
      <c r="B96" s="37"/>
      <c r="C96" s="38"/>
      <c r="D96" s="31">
        <f>SUM(Tableau42[[#This Row],[TBI et NBI Mensuel]]*12)</f>
        <v>0</v>
      </c>
      <c r="E96" s="32">
        <f>Tableau42[[#This Row],[NB Heures Mensuelles]]*12</f>
        <v>0</v>
      </c>
      <c r="F96" s="33" t="e">
        <f>Tableau42[[#This Row],[TBI-NBI Annuel]]/Tableau42[[#This Row],[Heures Annuelles]]*1820</f>
        <v>#DIV/0!</v>
      </c>
      <c r="G96" s="29">
        <f t="shared" si="3"/>
        <v>0</v>
      </c>
      <c r="H96" s="30" t="e">
        <f t="shared" si="1"/>
        <v>#DIV/0!</v>
      </c>
      <c r="I96" s="63" t="e">
        <f t="shared" si="2"/>
        <v>#DIV/0!</v>
      </c>
      <c r="J96" s="17"/>
      <c r="K96" s="62"/>
    </row>
    <row r="97" spans="1:11" ht="19.9" customHeight="1">
      <c r="A97" s="34">
        <v>88</v>
      </c>
      <c r="B97" s="37"/>
      <c r="C97" s="38"/>
      <c r="D97" s="31">
        <f>SUM(Tableau42[[#This Row],[TBI et NBI Mensuel]]*12)</f>
        <v>0</v>
      </c>
      <c r="E97" s="32">
        <f>Tableau42[[#This Row],[NB Heures Mensuelles]]*12</f>
        <v>0</v>
      </c>
      <c r="F97" s="33" t="e">
        <f>Tableau42[[#This Row],[TBI-NBI Annuel]]/Tableau42[[#This Row],[Heures Annuelles]]*1820</f>
        <v>#DIV/0!</v>
      </c>
      <c r="G97" s="29">
        <f t="shared" si="3"/>
        <v>0</v>
      </c>
      <c r="H97" s="30" t="e">
        <f t="shared" si="1"/>
        <v>#DIV/0!</v>
      </c>
      <c r="I97" s="63" t="e">
        <f t="shared" si="2"/>
        <v>#DIV/0!</v>
      </c>
      <c r="J97" s="17"/>
      <c r="K97" s="62"/>
    </row>
    <row r="98" spans="1:11" ht="19.9" customHeight="1">
      <c r="A98" s="34">
        <v>89</v>
      </c>
      <c r="B98" s="66"/>
      <c r="C98" s="67"/>
      <c r="D98" s="68">
        <f>SUM(Tableau42[[#This Row],[TBI et NBI Mensuel]]*12)</f>
        <v>0</v>
      </c>
      <c r="E98" s="32">
        <f>Tableau42[[#This Row],[NB Heures Mensuelles]]*12</f>
        <v>0</v>
      </c>
      <c r="F98" s="70" t="e">
        <f>Tableau42[[#This Row],[TBI-NBI Annuel]]/Tableau42[[#This Row],[Heures Annuelles]]*1820</f>
        <v>#DIV/0!</v>
      </c>
      <c r="G98" s="29">
        <f t="shared" si="3"/>
        <v>0</v>
      </c>
      <c r="H98" s="30" t="e">
        <f aca="true" t="shared" si="4" ref="H98">IF(G98&lt;=O$12,G98,O$12)</f>
        <v>#DIV/0!</v>
      </c>
      <c r="I98" s="63" t="e">
        <f t="shared" si="2"/>
        <v>#DIV/0!</v>
      </c>
      <c r="J98" s="17"/>
      <c r="K98" s="62"/>
    </row>
    <row r="99" spans="1:11" ht="19.9" customHeight="1">
      <c r="A99" s="34">
        <v>90</v>
      </c>
      <c r="B99" s="66"/>
      <c r="C99" s="67"/>
      <c r="D99" s="68">
        <f>SUM(Tableau42[[#This Row],[TBI et NBI Mensuel]]*12)</f>
        <v>0</v>
      </c>
      <c r="E99" s="32">
        <f>Tableau42[[#This Row],[NB Heures Mensuelles]]*12</f>
        <v>0</v>
      </c>
      <c r="F99" s="70" t="e">
        <f>Tableau42[[#This Row],[TBI-NBI Annuel]]/Tableau42[[#This Row],[Heures Annuelles]]*1820</f>
        <v>#DIV/0!</v>
      </c>
      <c r="G99" s="29">
        <f t="shared" si="3"/>
        <v>0</v>
      </c>
      <c r="H99" s="71" t="e">
        <f aca="true" t="shared" si="5" ref="H99:H133">IF(G99&lt;=O$12,G99,O$12)</f>
        <v>#DIV/0!</v>
      </c>
      <c r="I99" s="63" t="e">
        <f t="shared" si="2"/>
        <v>#DIV/0!</v>
      </c>
      <c r="J99" s="17"/>
      <c r="K99" s="62"/>
    </row>
    <row r="100" spans="1:11" ht="19.9" customHeight="1">
      <c r="A100" s="34">
        <v>91</v>
      </c>
      <c r="B100" s="66"/>
      <c r="C100" s="67"/>
      <c r="D100" s="68">
        <f>SUM(Tableau42[[#This Row],[TBI et NBI Mensuel]]*12)</f>
        <v>0</v>
      </c>
      <c r="E100" s="32">
        <f>Tableau42[[#This Row],[NB Heures Mensuelles]]*12</f>
        <v>0</v>
      </c>
      <c r="F100" s="70" t="e">
        <f>Tableau42[[#This Row],[TBI-NBI Annuel]]/Tableau42[[#This Row],[Heures Annuelles]]*1820</f>
        <v>#DIV/0!</v>
      </c>
      <c r="G100" s="29">
        <f t="shared" si="3"/>
        <v>0</v>
      </c>
      <c r="H100" s="71" t="e">
        <f t="shared" si="5"/>
        <v>#DIV/0!</v>
      </c>
      <c r="I100" s="63" t="e">
        <f t="shared" si="2"/>
        <v>#DIV/0!</v>
      </c>
      <c r="J100" s="17"/>
      <c r="K100" s="62"/>
    </row>
    <row r="101" spans="1:11" ht="19.9" customHeight="1">
      <c r="A101" s="34">
        <v>92</v>
      </c>
      <c r="B101" s="66"/>
      <c r="C101" s="67"/>
      <c r="D101" s="68">
        <f>SUM(Tableau42[[#This Row],[TBI et NBI Mensuel]]*12)</f>
        <v>0</v>
      </c>
      <c r="E101" s="32">
        <f>Tableau42[[#This Row],[NB Heures Mensuelles]]*12</f>
        <v>0</v>
      </c>
      <c r="F101" s="70" t="e">
        <f>Tableau42[[#This Row],[TBI-NBI Annuel]]/Tableau42[[#This Row],[Heures Annuelles]]*1820</f>
        <v>#DIV/0!</v>
      </c>
      <c r="G101" s="29">
        <f t="shared" si="3"/>
        <v>0</v>
      </c>
      <c r="H101" s="71" t="e">
        <f t="shared" si="5"/>
        <v>#DIV/0!</v>
      </c>
      <c r="I101" s="63" t="e">
        <f t="shared" si="2"/>
        <v>#DIV/0!</v>
      </c>
      <c r="J101" s="17"/>
      <c r="K101" s="62"/>
    </row>
    <row r="102" spans="1:11" ht="19.9" customHeight="1">
      <c r="A102" s="34">
        <v>93</v>
      </c>
      <c r="B102" s="66"/>
      <c r="C102" s="67"/>
      <c r="D102" s="68">
        <f>SUM(Tableau42[[#This Row],[TBI et NBI Mensuel]]*12)</f>
        <v>0</v>
      </c>
      <c r="E102" s="32">
        <f>Tableau42[[#This Row],[NB Heures Mensuelles]]*12</f>
        <v>0</v>
      </c>
      <c r="F102" s="70" t="e">
        <f>Tableau42[[#This Row],[TBI-NBI Annuel]]/Tableau42[[#This Row],[Heures Annuelles]]*1820</f>
        <v>#DIV/0!</v>
      </c>
      <c r="G102" s="29">
        <f t="shared" si="3"/>
        <v>0</v>
      </c>
      <c r="H102" s="71" t="e">
        <f t="shared" si="5"/>
        <v>#DIV/0!</v>
      </c>
      <c r="I102" s="63" t="e">
        <f t="shared" si="2"/>
        <v>#DIV/0!</v>
      </c>
      <c r="J102" s="17"/>
      <c r="K102" s="62"/>
    </row>
    <row r="103" spans="1:11" ht="19.9" customHeight="1">
      <c r="A103" s="34">
        <v>94</v>
      </c>
      <c r="B103" s="66"/>
      <c r="C103" s="67"/>
      <c r="D103" s="68">
        <f>SUM(Tableau42[[#This Row],[TBI et NBI Mensuel]]*12)</f>
        <v>0</v>
      </c>
      <c r="E103" s="32">
        <f>Tableau42[[#This Row],[NB Heures Mensuelles]]*12</f>
        <v>0</v>
      </c>
      <c r="F103" s="70" t="e">
        <f>Tableau42[[#This Row],[TBI-NBI Annuel]]/Tableau42[[#This Row],[Heures Annuelles]]*1820</f>
        <v>#DIV/0!</v>
      </c>
      <c r="G103" s="29">
        <f t="shared" si="3"/>
        <v>0</v>
      </c>
      <c r="H103" s="71" t="e">
        <f t="shared" si="5"/>
        <v>#DIV/0!</v>
      </c>
      <c r="I103" s="63" t="e">
        <f t="shared" si="2"/>
        <v>#DIV/0!</v>
      </c>
      <c r="J103" s="17"/>
      <c r="K103" s="62"/>
    </row>
    <row r="104" spans="1:11" ht="19.9" customHeight="1">
      <c r="A104" s="34">
        <v>95</v>
      </c>
      <c r="B104" s="66"/>
      <c r="C104" s="67"/>
      <c r="D104" s="68">
        <f>SUM(Tableau42[[#This Row],[TBI et NBI Mensuel]]*12)</f>
        <v>0</v>
      </c>
      <c r="E104" s="32">
        <f>Tableau42[[#This Row],[NB Heures Mensuelles]]*12</f>
        <v>0</v>
      </c>
      <c r="F104" s="70" t="e">
        <f>Tableau42[[#This Row],[TBI-NBI Annuel]]/Tableau42[[#This Row],[Heures Annuelles]]*1820</f>
        <v>#DIV/0!</v>
      </c>
      <c r="G104" s="29">
        <f t="shared" si="3"/>
        <v>0</v>
      </c>
      <c r="H104" s="71" t="e">
        <f t="shared" si="5"/>
        <v>#DIV/0!</v>
      </c>
      <c r="I104" s="63" t="e">
        <f t="shared" si="2"/>
        <v>#DIV/0!</v>
      </c>
      <c r="J104" s="17"/>
      <c r="K104" s="62"/>
    </row>
    <row r="105" spans="1:11" ht="19.9" customHeight="1">
      <c r="A105" s="34">
        <v>96</v>
      </c>
      <c r="B105" s="66"/>
      <c r="C105" s="67"/>
      <c r="D105" s="68">
        <f>SUM(Tableau42[[#This Row],[TBI et NBI Mensuel]]*12)</f>
        <v>0</v>
      </c>
      <c r="E105" s="32">
        <f>Tableau42[[#This Row],[NB Heures Mensuelles]]*12</f>
        <v>0</v>
      </c>
      <c r="F105" s="70" t="e">
        <f>Tableau42[[#This Row],[TBI-NBI Annuel]]/Tableau42[[#This Row],[Heures Annuelles]]*1820</f>
        <v>#DIV/0!</v>
      </c>
      <c r="G105" s="29">
        <f t="shared" si="3"/>
        <v>0</v>
      </c>
      <c r="H105" s="71" t="e">
        <f t="shared" si="5"/>
        <v>#DIV/0!</v>
      </c>
      <c r="I105" s="63" t="e">
        <f t="shared" si="2"/>
        <v>#DIV/0!</v>
      </c>
      <c r="J105" s="17"/>
      <c r="K105" s="62"/>
    </row>
    <row r="106" spans="1:11" ht="19.9" customHeight="1">
      <c r="A106" s="34">
        <v>97</v>
      </c>
      <c r="B106" s="66"/>
      <c r="C106" s="67"/>
      <c r="D106" s="68">
        <f>SUM(Tableau42[[#This Row],[TBI et NBI Mensuel]]*12)</f>
        <v>0</v>
      </c>
      <c r="E106" s="32">
        <f>Tableau42[[#This Row],[NB Heures Mensuelles]]*12</f>
        <v>0</v>
      </c>
      <c r="F106" s="70" t="e">
        <f>Tableau42[[#This Row],[TBI-NBI Annuel]]/Tableau42[[#This Row],[Heures Annuelles]]*1820</f>
        <v>#DIV/0!</v>
      </c>
      <c r="G106" s="29">
        <f t="shared" si="3"/>
        <v>0</v>
      </c>
      <c r="H106" s="71" t="e">
        <f t="shared" si="5"/>
        <v>#DIV/0!</v>
      </c>
      <c r="I106" s="63" t="e">
        <f t="shared" si="2"/>
        <v>#DIV/0!</v>
      </c>
      <c r="J106" s="17"/>
      <c r="K106" s="62"/>
    </row>
    <row r="107" spans="1:11" ht="19.9" customHeight="1">
      <c r="A107" s="34">
        <v>98</v>
      </c>
      <c r="B107" s="66"/>
      <c r="C107" s="67"/>
      <c r="D107" s="68">
        <f>SUM(Tableau42[[#This Row],[TBI et NBI Mensuel]]*12)</f>
        <v>0</v>
      </c>
      <c r="E107" s="32">
        <f>Tableau42[[#This Row],[NB Heures Mensuelles]]*12</f>
        <v>0</v>
      </c>
      <c r="F107" s="70" t="e">
        <f>Tableau42[[#This Row],[TBI-NBI Annuel]]/Tableau42[[#This Row],[Heures Annuelles]]*1820</f>
        <v>#DIV/0!</v>
      </c>
      <c r="G107" s="29">
        <f t="shared" si="3"/>
        <v>0</v>
      </c>
      <c r="H107" s="71" t="e">
        <f t="shared" si="5"/>
        <v>#DIV/0!</v>
      </c>
      <c r="I107" s="63" t="e">
        <f t="shared" si="2"/>
        <v>#DIV/0!</v>
      </c>
      <c r="J107" s="17"/>
      <c r="K107" s="62"/>
    </row>
    <row r="108" spans="1:11" ht="19.9" customHeight="1">
      <c r="A108" s="34">
        <v>99</v>
      </c>
      <c r="B108" s="35"/>
      <c r="C108" s="36"/>
      <c r="D108" s="68">
        <f>SUM(Tableau42[[#This Row],[TBI et NBI Mensuel]]*12)</f>
        <v>0</v>
      </c>
      <c r="E108" s="32">
        <f>Tableau42[[#This Row],[NB Heures Mensuelles]]*12</f>
        <v>0</v>
      </c>
      <c r="F108" s="70" t="e">
        <f>Tableau42[[#This Row],[TBI-NBI Annuel]]/Tableau42[[#This Row],[Heures Annuelles]]*1820</f>
        <v>#DIV/0!</v>
      </c>
      <c r="G108" s="29">
        <f t="shared" si="3"/>
        <v>0</v>
      </c>
      <c r="H108" s="71" t="e">
        <f t="shared" si="5"/>
        <v>#DIV/0!</v>
      </c>
      <c r="I108" s="63" t="e">
        <f t="shared" si="2"/>
        <v>#DIV/0!</v>
      </c>
      <c r="J108" s="17"/>
      <c r="K108" s="62"/>
    </row>
    <row r="109" spans="1:11" ht="19.9" customHeight="1">
      <c r="A109" s="34">
        <v>100</v>
      </c>
      <c r="B109" s="35"/>
      <c r="C109" s="36"/>
      <c r="D109" s="68">
        <f>SUM(Tableau42[[#This Row],[TBI et NBI Mensuel]]*12)</f>
        <v>0</v>
      </c>
      <c r="E109" s="32">
        <f>Tableau42[[#This Row],[NB Heures Mensuelles]]*12</f>
        <v>0</v>
      </c>
      <c r="F109" s="70" t="e">
        <f>Tableau42[[#This Row],[TBI-NBI Annuel]]/Tableau42[[#This Row],[Heures Annuelles]]*1820</f>
        <v>#DIV/0!</v>
      </c>
      <c r="G109" s="29">
        <f t="shared" si="3"/>
        <v>0</v>
      </c>
      <c r="H109" s="71" t="e">
        <f t="shared" si="5"/>
        <v>#DIV/0!</v>
      </c>
      <c r="I109" s="63" t="e">
        <f t="shared" si="2"/>
        <v>#DIV/0!</v>
      </c>
      <c r="J109" s="17"/>
      <c r="K109" s="62"/>
    </row>
    <row r="110" spans="1:11" ht="19.9" customHeight="1">
      <c r="A110" s="34">
        <v>101</v>
      </c>
      <c r="B110" s="35"/>
      <c r="C110" s="36"/>
      <c r="D110" s="68">
        <f>SUM(Tableau42[[#This Row],[TBI et NBI Mensuel]]*12)</f>
        <v>0</v>
      </c>
      <c r="E110" s="32">
        <f>Tableau42[[#This Row],[NB Heures Mensuelles]]*12</f>
        <v>0</v>
      </c>
      <c r="F110" s="70" t="e">
        <f>Tableau42[[#This Row],[TBI-NBI Annuel]]/Tableau42[[#This Row],[Heures Annuelles]]*1820</f>
        <v>#DIV/0!</v>
      </c>
      <c r="G110" s="29">
        <f t="shared" si="3"/>
        <v>0</v>
      </c>
      <c r="H110" s="71" t="e">
        <f t="shared" si="5"/>
        <v>#DIV/0!</v>
      </c>
      <c r="I110" s="72" t="e">
        <f aca="true" t="shared" si="6" ref="I110:I133">G110-H110</f>
        <v>#DIV/0!</v>
      </c>
      <c r="J110" s="17"/>
      <c r="K110" s="62"/>
    </row>
    <row r="111" spans="1:11" ht="19.9" customHeight="1">
      <c r="A111" s="34">
        <v>102</v>
      </c>
      <c r="B111" s="66"/>
      <c r="C111" s="67"/>
      <c r="D111" s="68">
        <f>SUM(Tableau42[[#This Row],[TBI et NBI Mensuel]]*12)</f>
        <v>0</v>
      </c>
      <c r="E111" s="32">
        <f>Tableau42[[#This Row],[NB Heures Mensuelles]]*12</f>
        <v>0</v>
      </c>
      <c r="F111" s="70" t="e">
        <f>Tableau42[[#This Row],[TBI-NBI Annuel]]/Tableau42[[#This Row],[Heures Annuelles]]*1820</f>
        <v>#DIV/0!</v>
      </c>
      <c r="G111" s="29">
        <f t="shared" si="3"/>
        <v>0</v>
      </c>
      <c r="H111" s="71" t="e">
        <f t="shared" si="5"/>
        <v>#DIV/0!</v>
      </c>
      <c r="I111" s="72" t="e">
        <f t="shared" si="6"/>
        <v>#DIV/0!</v>
      </c>
      <c r="J111" s="17"/>
      <c r="K111" s="62"/>
    </row>
    <row r="112" spans="1:11" ht="19.9" customHeight="1">
      <c r="A112" s="34">
        <v>103</v>
      </c>
      <c r="B112" s="66"/>
      <c r="C112" s="67"/>
      <c r="D112" s="68">
        <f>SUM(Tableau42[[#This Row],[TBI et NBI Mensuel]]*12)</f>
        <v>0</v>
      </c>
      <c r="E112" s="32">
        <f>Tableau42[[#This Row],[NB Heures Mensuelles]]*12</f>
        <v>0</v>
      </c>
      <c r="F112" s="70" t="e">
        <f>Tableau42[[#This Row],[TBI-NBI Annuel]]/Tableau42[[#This Row],[Heures Annuelles]]*1820</f>
        <v>#DIV/0!</v>
      </c>
      <c r="G112" s="29">
        <f t="shared" si="3"/>
        <v>0</v>
      </c>
      <c r="H112" s="71" t="e">
        <f t="shared" si="5"/>
        <v>#DIV/0!</v>
      </c>
      <c r="I112" s="72" t="e">
        <f t="shared" si="6"/>
        <v>#DIV/0!</v>
      </c>
      <c r="J112" s="17"/>
      <c r="K112" s="62"/>
    </row>
    <row r="113" spans="1:11" ht="19.9" customHeight="1">
      <c r="A113" s="34">
        <v>104</v>
      </c>
      <c r="B113" s="66"/>
      <c r="C113" s="67"/>
      <c r="D113" s="68">
        <f>SUM(Tableau42[[#This Row],[TBI et NBI Mensuel]]*12)</f>
        <v>0</v>
      </c>
      <c r="E113" s="32">
        <f>Tableau42[[#This Row],[NB Heures Mensuelles]]*12</f>
        <v>0</v>
      </c>
      <c r="F113" s="70" t="e">
        <f>Tableau42[[#This Row],[TBI-NBI Annuel]]/Tableau42[[#This Row],[Heures Annuelles]]*1820</f>
        <v>#DIV/0!</v>
      </c>
      <c r="G113" s="29">
        <f t="shared" si="3"/>
        <v>0</v>
      </c>
      <c r="H113" s="71" t="e">
        <f t="shared" si="5"/>
        <v>#DIV/0!</v>
      </c>
      <c r="I113" s="72" t="e">
        <f t="shared" si="6"/>
        <v>#DIV/0!</v>
      </c>
      <c r="J113" s="17"/>
      <c r="K113" s="62"/>
    </row>
    <row r="114" spans="1:11" ht="19.9" customHeight="1">
      <c r="A114" s="34">
        <v>105</v>
      </c>
      <c r="B114" s="66"/>
      <c r="C114" s="67"/>
      <c r="D114" s="68">
        <f>SUM(Tableau42[[#This Row],[TBI et NBI Mensuel]]*12)</f>
        <v>0</v>
      </c>
      <c r="E114" s="32">
        <f>Tableau42[[#This Row],[NB Heures Mensuelles]]*12</f>
        <v>0</v>
      </c>
      <c r="F114" s="70" t="e">
        <f>Tableau42[[#This Row],[TBI-NBI Annuel]]/Tableau42[[#This Row],[Heures Annuelles]]*1820</f>
        <v>#DIV/0!</v>
      </c>
      <c r="G114" s="29">
        <f t="shared" si="3"/>
        <v>0</v>
      </c>
      <c r="H114" s="71" t="e">
        <f t="shared" si="5"/>
        <v>#DIV/0!</v>
      </c>
      <c r="I114" s="72" t="e">
        <f t="shared" si="6"/>
        <v>#DIV/0!</v>
      </c>
      <c r="J114" s="17"/>
      <c r="K114" s="62"/>
    </row>
    <row r="115" spans="1:11" ht="19.9" customHeight="1">
      <c r="A115" s="34">
        <v>106</v>
      </c>
      <c r="B115" s="66"/>
      <c r="C115" s="67"/>
      <c r="D115" s="68">
        <f>SUM(Tableau42[[#This Row],[TBI et NBI Mensuel]]*12)</f>
        <v>0</v>
      </c>
      <c r="E115" s="32">
        <f>Tableau42[[#This Row],[NB Heures Mensuelles]]*12</f>
        <v>0</v>
      </c>
      <c r="F115" s="70" t="e">
        <f>Tableau42[[#This Row],[TBI-NBI Annuel]]/Tableau42[[#This Row],[Heures Annuelles]]*1820</f>
        <v>#DIV/0!</v>
      </c>
      <c r="G115" s="29">
        <f t="shared" si="3"/>
        <v>0</v>
      </c>
      <c r="H115" s="71" t="e">
        <f t="shared" si="5"/>
        <v>#DIV/0!</v>
      </c>
      <c r="I115" s="72" t="e">
        <f t="shared" si="6"/>
        <v>#DIV/0!</v>
      </c>
      <c r="J115" s="17"/>
      <c r="K115" s="62"/>
    </row>
    <row r="116" spans="1:11" ht="19.9" customHeight="1">
      <c r="A116" s="34">
        <v>107</v>
      </c>
      <c r="B116" s="66"/>
      <c r="C116" s="67"/>
      <c r="D116" s="68">
        <f>SUM(Tableau42[[#This Row],[TBI et NBI Mensuel]]*12)</f>
        <v>0</v>
      </c>
      <c r="E116" s="32">
        <f>Tableau42[[#This Row],[NB Heures Mensuelles]]*12</f>
        <v>0</v>
      </c>
      <c r="F116" s="70" t="e">
        <f>Tableau42[[#This Row],[TBI-NBI Annuel]]/Tableau42[[#This Row],[Heures Annuelles]]*1820</f>
        <v>#DIV/0!</v>
      </c>
      <c r="G116" s="29">
        <f t="shared" si="3"/>
        <v>0</v>
      </c>
      <c r="H116" s="71" t="e">
        <f t="shared" si="5"/>
        <v>#DIV/0!</v>
      </c>
      <c r="I116" s="72" t="e">
        <f t="shared" si="6"/>
        <v>#DIV/0!</v>
      </c>
      <c r="J116" s="17"/>
      <c r="K116" s="62"/>
    </row>
    <row r="117" spans="1:11" ht="19.9" customHeight="1">
      <c r="A117" s="34">
        <v>108</v>
      </c>
      <c r="B117" s="66"/>
      <c r="C117" s="67"/>
      <c r="D117" s="68">
        <f>SUM(Tableau42[[#This Row],[TBI et NBI Mensuel]]*12)</f>
        <v>0</v>
      </c>
      <c r="E117" s="32">
        <f>Tableau42[[#This Row],[NB Heures Mensuelles]]*12</f>
        <v>0</v>
      </c>
      <c r="F117" s="70" t="e">
        <f>Tableau42[[#This Row],[TBI-NBI Annuel]]/Tableau42[[#This Row],[Heures Annuelles]]*1820</f>
        <v>#DIV/0!</v>
      </c>
      <c r="G117" s="29">
        <f t="shared" si="3"/>
        <v>0</v>
      </c>
      <c r="H117" s="71" t="e">
        <f t="shared" si="5"/>
        <v>#DIV/0!</v>
      </c>
      <c r="I117" s="72" t="e">
        <f t="shared" si="6"/>
        <v>#DIV/0!</v>
      </c>
      <c r="J117" s="17"/>
      <c r="K117" s="62"/>
    </row>
    <row r="118" spans="1:11" ht="19.9" customHeight="1">
      <c r="A118" s="34">
        <v>109</v>
      </c>
      <c r="B118" s="66"/>
      <c r="C118" s="67"/>
      <c r="D118" s="68">
        <f>SUM(Tableau42[[#This Row],[TBI et NBI Mensuel]]*12)</f>
        <v>0</v>
      </c>
      <c r="E118" s="32">
        <f>Tableau42[[#This Row],[NB Heures Mensuelles]]*12</f>
        <v>0</v>
      </c>
      <c r="F118" s="70" t="e">
        <f>Tableau42[[#This Row],[TBI-NBI Annuel]]/Tableau42[[#This Row],[Heures Annuelles]]*1820</f>
        <v>#DIV/0!</v>
      </c>
      <c r="G118" s="29">
        <f t="shared" si="3"/>
        <v>0</v>
      </c>
      <c r="H118" s="71" t="e">
        <f t="shared" si="5"/>
        <v>#DIV/0!</v>
      </c>
      <c r="I118" s="72" t="e">
        <f t="shared" si="6"/>
        <v>#DIV/0!</v>
      </c>
      <c r="J118" s="17"/>
      <c r="K118" s="62"/>
    </row>
    <row r="119" spans="1:11" ht="19.9" customHeight="1">
      <c r="A119" s="34">
        <v>110</v>
      </c>
      <c r="B119" s="66"/>
      <c r="C119" s="67"/>
      <c r="D119" s="68">
        <f>SUM(Tableau42[[#This Row],[TBI et NBI Mensuel]]*12)</f>
        <v>0</v>
      </c>
      <c r="E119" s="32">
        <f>Tableau42[[#This Row],[NB Heures Mensuelles]]*12</f>
        <v>0</v>
      </c>
      <c r="F119" s="70" t="e">
        <f>Tableau42[[#This Row],[TBI-NBI Annuel]]/Tableau42[[#This Row],[Heures Annuelles]]*1820</f>
        <v>#DIV/0!</v>
      </c>
      <c r="G119" s="29">
        <f t="shared" si="3"/>
        <v>0</v>
      </c>
      <c r="H119" s="71" t="e">
        <f t="shared" si="5"/>
        <v>#DIV/0!</v>
      </c>
      <c r="I119" s="72" t="e">
        <f t="shared" si="6"/>
        <v>#DIV/0!</v>
      </c>
      <c r="J119" s="17"/>
      <c r="K119" s="62"/>
    </row>
    <row r="120" spans="1:11" ht="19.9" customHeight="1">
      <c r="A120" s="34">
        <v>111</v>
      </c>
      <c r="B120" s="66"/>
      <c r="C120" s="67"/>
      <c r="D120" s="68">
        <f>SUM(Tableau42[[#This Row],[TBI et NBI Mensuel]]*12)</f>
        <v>0</v>
      </c>
      <c r="E120" s="32">
        <f>Tableau42[[#This Row],[NB Heures Mensuelles]]*12</f>
        <v>0</v>
      </c>
      <c r="F120" s="70" t="e">
        <f>Tableau42[[#This Row],[TBI-NBI Annuel]]/Tableau42[[#This Row],[Heures Annuelles]]*1820</f>
        <v>#DIV/0!</v>
      </c>
      <c r="G120" s="29">
        <f t="shared" si="3"/>
        <v>0</v>
      </c>
      <c r="H120" s="71" t="e">
        <f t="shared" si="5"/>
        <v>#DIV/0!</v>
      </c>
      <c r="I120" s="72" t="e">
        <f t="shared" si="6"/>
        <v>#DIV/0!</v>
      </c>
      <c r="J120" s="17"/>
      <c r="K120" s="62"/>
    </row>
    <row r="121" spans="1:11" ht="19.9" customHeight="1">
      <c r="A121" s="34">
        <v>112</v>
      </c>
      <c r="B121" s="66"/>
      <c r="C121" s="67"/>
      <c r="D121" s="68">
        <f>SUM(Tableau42[[#This Row],[TBI et NBI Mensuel]]*12)</f>
        <v>0</v>
      </c>
      <c r="E121" s="32">
        <f>Tableau42[[#This Row],[NB Heures Mensuelles]]*12</f>
        <v>0</v>
      </c>
      <c r="F121" s="70" t="e">
        <f>Tableau42[[#This Row],[TBI-NBI Annuel]]/Tableau42[[#This Row],[Heures Annuelles]]*1820</f>
        <v>#DIV/0!</v>
      </c>
      <c r="G121" s="29">
        <f t="shared" si="3"/>
        <v>0</v>
      </c>
      <c r="H121" s="71" t="e">
        <f t="shared" si="5"/>
        <v>#DIV/0!</v>
      </c>
      <c r="I121" s="72" t="e">
        <f t="shared" si="6"/>
        <v>#DIV/0!</v>
      </c>
      <c r="J121" s="17"/>
      <c r="K121" s="62"/>
    </row>
    <row r="122" spans="1:11" ht="19.9" customHeight="1">
      <c r="A122" s="34">
        <v>113</v>
      </c>
      <c r="B122" s="66"/>
      <c r="C122" s="67"/>
      <c r="D122" s="68">
        <f>SUM(Tableau42[[#This Row],[TBI et NBI Mensuel]]*12)</f>
        <v>0</v>
      </c>
      <c r="E122" s="32">
        <f>Tableau42[[#This Row],[NB Heures Mensuelles]]*12</f>
        <v>0</v>
      </c>
      <c r="F122" s="70" t="e">
        <f>Tableau42[[#This Row],[TBI-NBI Annuel]]/Tableau42[[#This Row],[Heures Annuelles]]*1820</f>
        <v>#DIV/0!</v>
      </c>
      <c r="G122" s="29">
        <f t="shared" si="3"/>
        <v>0</v>
      </c>
      <c r="H122" s="71" t="e">
        <f t="shared" si="5"/>
        <v>#DIV/0!</v>
      </c>
      <c r="I122" s="72" t="e">
        <f t="shared" si="6"/>
        <v>#DIV/0!</v>
      </c>
      <c r="J122" s="17"/>
      <c r="K122" s="62"/>
    </row>
    <row r="123" spans="1:11" ht="19.9" customHeight="1">
      <c r="A123" s="34">
        <v>114</v>
      </c>
      <c r="B123" s="66"/>
      <c r="C123" s="67"/>
      <c r="D123" s="68">
        <f>SUM(Tableau42[[#This Row],[TBI et NBI Mensuel]]*12)</f>
        <v>0</v>
      </c>
      <c r="E123" s="32">
        <f>Tableau42[[#This Row],[NB Heures Mensuelles]]*12</f>
        <v>0</v>
      </c>
      <c r="F123" s="70" t="e">
        <f>Tableau42[[#This Row],[TBI-NBI Annuel]]/Tableau42[[#This Row],[Heures Annuelles]]*1820</f>
        <v>#DIV/0!</v>
      </c>
      <c r="G123" s="29">
        <f t="shared" si="3"/>
        <v>0</v>
      </c>
      <c r="H123" s="71" t="e">
        <f t="shared" si="5"/>
        <v>#DIV/0!</v>
      </c>
      <c r="I123" s="72" t="e">
        <f t="shared" si="6"/>
        <v>#DIV/0!</v>
      </c>
      <c r="J123" s="17"/>
      <c r="K123" s="62"/>
    </row>
    <row r="124" spans="1:11" ht="19.9" customHeight="1">
      <c r="A124" s="34">
        <v>115</v>
      </c>
      <c r="B124" s="66"/>
      <c r="C124" s="67"/>
      <c r="D124" s="68">
        <f>SUM(Tableau42[[#This Row],[TBI et NBI Mensuel]]*12)</f>
        <v>0</v>
      </c>
      <c r="E124" s="32">
        <f>Tableau42[[#This Row],[NB Heures Mensuelles]]*12</f>
        <v>0</v>
      </c>
      <c r="F124" s="70" t="e">
        <f>Tableau42[[#This Row],[TBI-NBI Annuel]]/Tableau42[[#This Row],[Heures Annuelles]]*1820</f>
        <v>#DIV/0!</v>
      </c>
      <c r="G124" s="29">
        <f t="shared" si="3"/>
        <v>0</v>
      </c>
      <c r="H124" s="71" t="e">
        <f t="shared" si="5"/>
        <v>#DIV/0!</v>
      </c>
      <c r="I124" s="72" t="e">
        <f t="shared" si="6"/>
        <v>#DIV/0!</v>
      </c>
      <c r="J124" s="17"/>
      <c r="K124" s="62"/>
    </row>
    <row r="125" spans="1:11" ht="19.9" customHeight="1">
      <c r="A125" s="34">
        <v>116</v>
      </c>
      <c r="B125" s="66"/>
      <c r="C125" s="67"/>
      <c r="D125" s="68">
        <f>SUM(Tableau42[[#This Row],[TBI et NBI Mensuel]]*12)</f>
        <v>0</v>
      </c>
      <c r="E125" s="32">
        <f>Tableau42[[#This Row],[NB Heures Mensuelles]]*12</f>
        <v>0</v>
      </c>
      <c r="F125" s="70" t="e">
        <f>Tableau42[[#This Row],[TBI-NBI Annuel]]/Tableau42[[#This Row],[Heures Annuelles]]*1820</f>
        <v>#DIV/0!</v>
      </c>
      <c r="G125" s="29">
        <f t="shared" si="3"/>
        <v>0</v>
      </c>
      <c r="H125" s="71" t="e">
        <f t="shared" si="5"/>
        <v>#DIV/0!</v>
      </c>
      <c r="I125" s="72" t="e">
        <f t="shared" si="6"/>
        <v>#DIV/0!</v>
      </c>
      <c r="J125" s="17"/>
      <c r="K125" s="62"/>
    </row>
    <row r="126" spans="1:11" ht="19.9" customHeight="1">
      <c r="A126" s="34">
        <v>117</v>
      </c>
      <c r="B126" s="66"/>
      <c r="C126" s="67"/>
      <c r="D126" s="68">
        <f>SUM(Tableau42[[#This Row],[TBI et NBI Mensuel]]*12)</f>
        <v>0</v>
      </c>
      <c r="E126" s="32">
        <f>Tableau42[[#This Row],[NB Heures Mensuelles]]*12</f>
        <v>0</v>
      </c>
      <c r="F126" s="70" t="e">
        <f>Tableau42[[#This Row],[TBI-NBI Annuel]]/Tableau42[[#This Row],[Heures Annuelles]]*1820</f>
        <v>#DIV/0!</v>
      </c>
      <c r="G126" s="29">
        <f t="shared" si="3"/>
        <v>0</v>
      </c>
      <c r="H126" s="71" t="e">
        <f t="shared" si="5"/>
        <v>#DIV/0!</v>
      </c>
      <c r="I126" s="72" t="e">
        <f t="shared" si="6"/>
        <v>#DIV/0!</v>
      </c>
      <c r="J126" s="17"/>
      <c r="K126" s="62"/>
    </row>
    <row r="127" spans="1:11" ht="19.9" customHeight="1">
      <c r="A127" s="34">
        <v>118</v>
      </c>
      <c r="B127" s="66"/>
      <c r="C127" s="67"/>
      <c r="D127" s="68">
        <f>SUM(Tableau42[[#This Row],[TBI et NBI Mensuel]]*12)</f>
        <v>0</v>
      </c>
      <c r="E127" s="32">
        <f>Tableau42[[#This Row],[NB Heures Mensuelles]]*12</f>
        <v>0</v>
      </c>
      <c r="F127" s="70" t="e">
        <f>Tableau42[[#This Row],[TBI-NBI Annuel]]/Tableau42[[#This Row],[Heures Annuelles]]*1820</f>
        <v>#DIV/0!</v>
      </c>
      <c r="G127" s="29">
        <f t="shared" si="3"/>
        <v>0</v>
      </c>
      <c r="H127" s="71" t="e">
        <f t="shared" si="5"/>
        <v>#DIV/0!</v>
      </c>
      <c r="I127" s="72" t="e">
        <f t="shared" si="6"/>
        <v>#DIV/0!</v>
      </c>
      <c r="J127" s="17"/>
      <c r="K127" s="62"/>
    </row>
    <row r="128" spans="1:11" ht="19.9" customHeight="1">
      <c r="A128" s="34">
        <v>119</v>
      </c>
      <c r="B128" s="66"/>
      <c r="C128" s="67"/>
      <c r="D128" s="68">
        <f>SUM(Tableau42[[#This Row],[TBI et NBI Mensuel]]*12)</f>
        <v>0</v>
      </c>
      <c r="E128" s="32">
        <f>Tableau42[[#This Row],[NB Heures Mensuelles]]*12</f>
        <v>0</v>
      </c>
      <c r="F128" s="70" t="e">
        <f>Tableau42[[#This Row],[TBI-NBI Annuel]]/Tableau42[[#This Row],[Heures Annuelles]]*1820</f>
        <v>#DIV/0!</v>
      </c>
      <c r="G128" s="29">
        <f t="shared" si="3"/>
        <v>0</v>
      </c>
      <c r="H128" s="71" t="e">
        <f t="shared" si="5"/>
        <v>#DIV/0!</v>
      </c>
      <c r="I128" s="72" t="e">
        <f t="shared" si="6"/>
        <v>#DIV/0!</v>
      </c>
      <c r="J128" s="17"/>
      <c r="K128" s="62"/>
    </row>
    <row r="129" spans="1:11" ht="19.9" customHeight="1">
      <c r="A129" s="34">
        <v>120</v>
      </c>
      <c r="B129" s="66"/>
      <c r="C129" s="67"/>
      <c r="D129" s="68">
        <f>SUM(Tableau42[[#This Row],[TBI et NBI Mensuel]]*12)</f>
        <v>0</v>
      </c>
      <c r="E129" s="32">
        <f>Tableau42[[#This Row],[NB Heures Mensuelles]]*12</f>
        <v>0</v>
      </c>
      <c r="F129" s="70" t="e">
        <f>Tableau42[[#This Row],[TBI-NBI Annuel]]/Tableau42[[#This Row],[Heures Annuelles]]*1820</f>
        <v>#DIV/0!</v>
      </c>
      <c r="G129" s="29">
        <f t="shared" si="3"/>
        <v>0</v>
      </c>
      <c r="H129" s="71" t="e">
        <f t="shared" si="5"/>
        <v>#DIV/0!</v>
      </c>
      <c r="I129" s="72" t="e">
        <f t="shared" si="6"/>
        <v>#DIV/0!</v>
      </c>
      <c r="J129" s="17"/>
      <c r="K129" s="62"/>
    </row>
    <row r="130" spans="1:11" ht="19.9" customHeight="1">
      <c r="A130" s="34">
        <v>121</v>
      </c>
      <c r="B130" s="66"/>
      <c r="C130" s="67"/>
      <c r="D130" s="68">
        <f>SUM(Tableau42[[#This Row],[TBI et NBI Mensuel]]*12)</f>
        <v>0</v>
      </c>
      <c r="E130" s="32">
        <f>Tableau42[[#This Row],[NB Heures Mensuelles]]*12</f>
        <v>0</v>
      </c>
      <c r="F130" s="70" t="e">
        <f>Tableau42[[#This Row],[TBI-NBI Annuel]]/Tableau42[[#This Row],[Heures Annuelles]]*1820</f>
        <v>#DIV/0!</v>
      </c>
      <c r="G130" s="29">
        <f t="shared" si="3"/>
        <v>0</v>
      </c>
      <c r="H130" s="71" t="e">
        <f t="shared" si="5"/>
        <v>#DIV/0!</v>
      </c>
      <c r="I130" s="72" t="e">
        <f t="shared" si="6"/>
        <v>#DIV/0!</v>
      </c>
      <c r="J130" s="17"/>
      <c r="K130" s="62"/>
    </row>
    <row r="131" spans="1:11" ht="19.9" customHeight="1">
      <c r="A131" s="34">
        <v>122</v>
      </c>
      <c r="B131" s="66"/>
      <c r="C131" s="67"/>
      <c r="D131" s="68">
        <f>SUM(Tableau42[[#This Row],[TBI et NBI Mensuel]]*12)</f>
        <v>0</v>
      </c>
      <c r="E131" s="32">
        <f>Tableau42[[#This Row],[NB Heures Mensuelles]]*12</f>
        <v>0</v>
      </c>
      <c r="F131" s="70" t="e">
        <f>Tableau42[[#This Row],[TBI-NBI Annuel]]/Tableau42[[#This Row],[Heures Annuelles]]*1820</f>
        <v>#DIV/0!</v>
      </c>
      <c r="G131" s="29">
        <f t="shared" si="3"/>
        <v>0</v>
      </c>
      <c r="H131" s="71" t="e">
        <f t="shared" si="5"/>
        <v>#DIV/0!</v>
      </c>
      <c r="I131" s="72" t="e">
        <f t="shared" si="6"/>
        <v>#DIV/0!</v>
      </c>
      <c r="J131" s="17"/>
      <c r="K131" s="62"/>
    </row>
    <row r="132" spans="1:11" ht="19.9" customHeight="1">
      <c r="A132" s="34">
        <v>123</v>
      </c>
      <c r="B132" s="66"/>
      <c r="C132" s="67"/>
      <c r="D132" s="68">
        <f>SUM(Tableau42[[#This Row],[TBI et NBI Mensuel]]*12)</f>
        <v>0</v>
      </c>
      <c r="E132" s="32">
        <f>Tableau42[[#This Row],[NB Heures Mensuelles]]*12</f>
        <v>0</v>
      </c>
      <c r="F132" s="70" t="e">
        <f>Tableau42[[#This Row],[TBI-NBI Annuel]]/Tableau42[[#This Row],[Heures Annuelles]]*1820</f>
        <v>#DIV/0!</v>
      </c>
      <c r="G132" s="29">
        <f t="shared" si="3"/>
        <v>0</v>
      </c>
      <c r="H132" s="71" t="e">
        <f t="shared" si="5"/>
        <v>#DIV/0!</v>
      </c>
      <c r="I132" s="72" t="e">
        <f t="shared" si="6"/>
        <v>#DIV/0!</v>
      </c>
      <c r="J132" s="17"/>
      <c r="K132" s="62"/>
    </row>
    <row r="133" spans="1:11" ht="19.9" customHeight="1">
      <c r="A133" s="34">
        <v>124</v>
      </c>
      <c r="B133" s="66"/>
      <c r="C133" s="67"/>
      <c r="D133" s="68">
        <f>SUM(Tableau42[[#This Row],[TBI et NBI Mensuel]]*12)</f>
        <v>0</v>
      </c>
      <c r="E133" s="32">
        <f>Tableau42[[#This Row],[NB Heures Mensuelles]]*12</f>
        <v>0</v>
      </c>
      <c r="F133" s="70" t="e">
        <f>Tableau42[[#This Row],[TBI-NBI Annuel]]/Tableau42[[#This Row],[Heures Annuelles]]*1820</f>
        <v>#DIV/0!</v>
      </c>
      <c r="G133" s="29">
        <f t="shared" si="3"/>
        <v>0</v>
      </c>
      <c r="H133" s="71" t="e">
        <f t="shared" si="5"/>
        <v>#DIV/0!</v>
      </c>
      <c r="I133" s="72" t="e">
        <f t="shared" si="6"/>
        <v>#DIV/0!</v>
      </c>
      <c r="J133" s="17"/>
      <c r="K133" s="62"/>
    </row>
    <row r="134" spans="1:11" ht="19.9" customHeight="1">
      <c r="A134" s="34">
        <v>125</v>
      </c>
      <c r="B134" s="37"/>
      <c r="C134" s="38"/>
      <c r="D134" s="31">
        <f>SUM(Tableau42[[#This Row],[TBI et NBI Mensuel]]*12)</f>
        <v>0</v>
      </c>
      <c r="E134" s="32">
        <f>Tableau42[[#This Row],[NB Heures Mensuelles]]*12</f>
        <v>0</v>
      </c>
      <c r="F134" s="33" t="e">
        <f>Tableau42[[#This Row],[TBI-NBI Annuel]]/Tableau42[[#This Row],[Heures Annuelles]]*1820</f>
        <v>#DIV/0!</v>
      </c>
      <c r="G134" s="29">
        <f t="shared" si="3"/>
        <v>0</v>
      </c>
      <c r="H134" s="30" t="e">
        <f aca="true" t="shared" si="7" ref="H134">IF(G134&lt;=O$12,G134,O$12)</f>
        <v>#DIV/0!</v>
      </c>
      <c r="I134" s="63" t="e">
        <f t="shared" si="2"/>
        <v>#DIV/0!</v>
      </c>
      <c r="J134" s="17"/>
      <c r="K134" s="62"/>
    </row>
    <row r="135" spans="1:11" ht="19.9" customHeight="1">
      <c r="A135" s="34">
        <v>126</v>
      </c>
      <c r="B135" s="66"/>
      <c r="C135" s="67"/>
      <c r="D135" s="68"/>
      <c r="E135" s="69"/>
      <c r="F135" s="70"/>
      <c r="G135" s="29">
        <f t="shared" si="3"/>
        <v>0</v>
      </c>
      <c r="H135" s="71"/>
      <c r="I135" s="72"/>
      <c r="J135" s="17"/>
      <c r="K135" s="62"/>
    </row>
    <row r="136" spans="1:11" ht="19.9" customHeight="1">
      <c r="A136" s="34">
        <v>127</v>
      </c>
      <c r="B136" s="66"/>
      <c r="C136" s="67"/>
      <c r="D136" s="68">
        <f>SUM(Tableau42[[#This Row],[TBI et NBI Mensuel]]*12)</f>
        <v>0</v>
      </c>
      <c r="E136" s="69">
        <f>Tableau42[[#This Row],[NB Heures Mensuelles]]*12</f>
        <v>0</v>
      </c>
      <c r="F136" s="70" t="e">
        <f>Tableau42[[#This Row],[TBI-NBI Annuel]]/Tableau42[[#This Row],[Heures Annuelles]]*1820</f>
        <v>#DIV/0!</v>
      </c>
      <c r="G136" s="29">
        <f t="shared" si="3"/>
        <v>0</v>
      </c>
      <c r="H136" s="71" t="e">
        <f aca="true" t="shared" si="8" ref="H136:H167">IF(G136&lt;=O$12,G136,O$12)</f>
        <v>#DIV/0!</v>
      </c>
      <c r="I136" s="72" t="e">
        <f aca="true" t="shared" si="9" ref="I136:I167">G136-H136</f>
        <v>#DIV/0!</v>
      </c>
      <c r="J136" s="17"/>
      <c r="K136" s="62"/>
    </row>
    <row r="137" spans="1:11" ht="19.9" customHeight="1">
      <c r="A137" s="34">
        <v>128</v>
      </c>
      <c r="B137" s="66"/>
      <c r="C137" s="67"/>
      <c r="D137" s="68">
        <f>SUM(Tableau42[[#This Row],[TBI et NBI Mensuel]]*12)</f>
        <v>0</v>
      </c>
      <c r="E137" s="69">
        <f>Tableau42[[#This Row],[NB Heures Mensuelles]]*12</f>
        <v>0</v>
      </c>
      <c r="F137" s="70" t="e">
        <f>Tableau42[[#This Row],[TBI-NBI Annuel]]/Tableau42[[#This Row],[Heures Annuelles]]*1820</f>
        <v>#DIV/0!</v>
      </c>
      <c r="G137" s="29">
        <f t="shared" si="3"/>
        <v>0</v>
      </c>
      <c r="H137" s="71" t="e">
        <f t="shared" si="8"/>
        <v>#DIV/0!</v>
      </c>
      <c r="I137" s="72" t="e">
        <f t="shared" si="9"/>
        <v>#DIV/0!</v>
      </c>
      <c r="J137" s="17"/>
      <c r="K137" s="62"/>
    </row>
    <row r="138" spans="1:11" ht="19.9" customHeight="1">
      <c r="A138" s="34">
        <v>129</v>
      </c>
      <c r="B138" s="66"/>
      <c r="C138" s="67"/>
      <c r="D138" s="68">
        <f>SUM(Tableau42[[#This Row],[TBI et NBI Mensuel]]*12)</f>
        <v>0</v>
      </c>
      <c r="E138" s="69">
        <f>Tableau42[[#This Row],[NB Heures Mensuelles]]*12</f>
        <v>0</v>
      </c>
      <c r="F138" s="70" t="e">
        <f>Tableau42[[#This Row],[TBI-NBI Annuel]]/Tableau42[[#This Row],[Heures Annuelles]]*1820</f>
        <v>#DIV/0!</v>
      </c>
      <c r="G138" s="29">
        <f aca="true" t="shared" si="10" ref="G138:G201">(D138/12)*1.59%</f>
        <v>0</v>
      </c>
      <c r="H138" s="71" t="e">
        <f t="shared" si="8"/>
        <v>#DIV/0!</v>
      </c>
      <c r="I138" s="72" t="e">
        <f t="shared" si="9"/>
        <v>#DIV/0!</v>
      </c>
      <c r="J138" s="17"/>
      <c r="K138" s="62"/>
    </row>
    <row r="139" spans="1:11" ht="19.9" customHeight="1">
      <c r="A139" s="34">
        <v>130</v>
      </c>
      <c r="B139" s="66"/>
      <c r="C139" s="67"/>
      <c r="D139" s="68">
        <f>SUM(Tableau42[[#This Row],[TBI et NBI Mensuel]]*12)</f>
        <v>0</v>
      </c>
      <c r="E139" s="69">
        <f>Tableau42[[#This Row],[NB Heures Mensuelles]]*12</f>
        <v>0</v>
      </c>
      <c r="F139" s="70" t="e">
        <f>Tableau42[[#This Row],[TBI-NBI Annuel]]/Tableau42[[#This Row],[Heures Annuelles]]*1820</f>
        <v>#DIV/0!</v>
      </c>
      <c r="G139" s="29">
        <f t="shared" si="10"/>
        <v>0</v>
      </c>
      <c r="H139" s="71" t="e">
        <f t="shared" si="8"/>
        <v>#DIV/0!</v>
      </c>
      <c r="I139" s="72" t="e">
        <f t="shared" si="9"/>
        <v>#DIV/0!</v>
      </c>
      <c r="J139" s="17"/>
      <c r="K139" s="62"/>
    </row>
    <row r="140" spans="1:11" ht="19.9" customHeight="1">
      <c r="A140" s="34">
        <v>131</v>
      </c>
      <c r="B140" s="66"/>
      <c r="C140" s="67"/>
      <c r="D140" s="68">
        <f>SUM(Tableau42[[#This Row],[TBI et NBI Mensuel]]*12)</f>
        <v>0</v>
      </c>
      <c r="E140" s="69">
        <f>Tableau42[[#This Row],[NB Heures Mensuelles]]*12</f>
        <v>0</v>
      </c>
      <c r="F140" s="70" t="e">
        <f>Tableau42[[#This Row],[TBI-NBI Annuel]]/Tableau42[[#This Row],[Heures Annuelles]]*1820</f>
        <v>#DIV/0!</v>
      </c>
      <c r="G140" s="29">
        <f t="shared" si="10"/>
        <v>0</v>
      </c>
      <c r="H140" s="71" t="e">
        <f t="shared" si="8"/>
        <v>#DIV/0!</v>
      </c>
      <c r="I140" s="72" t="e">
        <f t="shared" si="9"/>
        <v>#DIV/0!</v>
      </c>
      <c r="J140" s="17"/>
      <c r="K140" s="62"/>
    </row>
    <row r="141" spans="1:11" ht="19.9" customHeight="1">
      <c r="A141" s="34">
        <v>132</v>
      </c>
      <c r="B141" s="66"/>
      <c r="C141" s="67"/>
      <c r="D141" s="68">
        <f>SUM(Tableau42[[#This Row],[TBI et NBI Mensuel]]*12)</f>
        <v>0</v>
      </c>
      <c r="E141" s="69">
        <f>Tableau42[[#This Row],[NB Heures Mensuelles]]*12</f>
        <v>0</v>
      </c>
      <c r="F141" s="70" t="e">
        <f>Tableau42[[#This Row],[TBI-NBI Annuel]]/Tableau42[[#This Row],[Heures Annuelles]]*1820</f>
        <v>#DIV/0!</v>
      </c>
      <c r="G141" s="29">
        <f t="shared" si="10"/>
        <v>0</v>
      </c>
      <c r="H141" s="71" t="e">
        <f t="shared" si="8"/>
        <v>#DIV/0!</v>
      </c>
      <c r="I141" s="72" t="e">
        <f t="shared" si="9"/>
        <v>#DIV/0!</v>
      </c>
      <c r="J141" s="17"/>
      <c r="K141" s="62"/>
    </row>
    <row r="142" spans="1:11" ht="19.9" customHeight="1">
      <c r="A142" s="34">
        <v>133</v>
      </c>
      <c r="B142" s="66"/>
      <c r="C142" s="67"/>
      <c r="D142" s="68">
        <f>SUM(Tableau42[[#This Row],[TBI et NBI Mensuel]]*12)</f>
        <v>0</v>
      </c>
      <c r="E142" s="69">
        <f>Tableau42[[#This Row],[NB Heures Mensuelles]]*12</f>
        <v>0</v>
      </c>
      <c r="F142" s="70" t="e">
        <f>Tableau42[[#This Row],[TBI-NBI Annuel]]/Tableau42[[#This Row],[Heures Annuelles]]*1820</f>
        <v>#DIV/0!</v>
      </c>
      <c r="G142" s="29">
        <f t="shared" si="10"/>
        <v>0</v>
      </c>
      <c r="H142" s="71" t="e">
        <f t="shared" si="8"/>
        <v>#DIV/0!</v>
      </c>
      <c r="I142" s="72" t="e">
        <f t="shared" si="9"/>
        <v>#DIV/0!</v>
      </c>
      <c r="J142" s="17"/>
      <c r="K142" s="62"/>
    </row>
    <row r="143" spans="1:11" ht="19.9" customHeight="1">
      <c r="A143" s="34">
        <v>134</v>
      </c>
      <c r="B143" s="66"/>
      <c r="C143" s="67"/>
      <c r="D143" s="68">
        <f>SUM(Tableau42[[#This Row],[TBI et NBI Mensuel]]*12)</f>
        <v>0</v>
      </c>
      <c r="E143" s="69">
        <f>Tableau42[[#This Row],[NB Heures Mensuelles]]*12</f>
        <v>0</v>
      </c>
      <c r="F143" s="70" t="e">
        <f>Tableau42[[#This Row],[TBI-NBI Annuel]]/Tableau42[[#This Row],[Heures Annuelles]]*1820</f>
        <v>#DIV/0!</v>
      </c>
      <c r="G143" s="29">
        <f t="shared" si="10"/>
        <v>0</v>
      </c>
      <c r="H143" s="71" t="e">
        <f t="shared" si="8"/>
        <v>#DIV/0!</v>
      </c>
      <c r="I143" s="72" t="e">
        <f t="shared" si="9"/>
        <v>#DIV/0!</v>
      </c>
      <c r="J143" s="17"/>
      <c r="K143" s="62"/>
    </row>
    <row r="144" spans="1:11" ht="19.9" customHeight="1">
      <c r="A144" s="34">
        <v>135</v>
      </c>
      <c r="B144" s="66"/>
      <c r="C144" s="67"/>
      <c r="D144" s="68">
        <f>SUM(Tableau42[[#This Row],[TBI et NBI Mensuel]]*12)</f>
        <v>0</v>
      </c>
      <c r="E144" s="69">
        <f>Tableau42[[#This Row],[NB Heures Mensuelles]]*12</f>
        <v>0</v>
      </c>
      <c r="F144" s="70" t="e">
        <f>Tableau42[[#This Row],[TBI-NBI Annuel]]/Tableau42[[#This Row],[Heures Annuelles]]*1820</f>
        <v>#DIV/0!</v>
      </c>
      <c r="G144" s="29">
        <f t="shared" si="10"/>
        <v>0</v>
      </c>
      <c r="H144" s="71" t="e">
        <f t="shared" si="8"/>
        <v>#DIV/0!</v>
      </c>
      <c r="I144" s="72" t="e">
        <f t="shared" si="9"/>
        <v>#DIV/0!</v>
      </c>
      <c r="J144" s="17"/>
      <c r="K144" s="62"/>
    </row>
    <row r="145" spans="1:11" ht="19.9" customHeight="1">
      <c r="A145" s="34">
        <v>136</v>
      </c>
      <c r="B145" s="66"/>
      <c r="C145" s="67"/>
      <c r="D145" s="68">
        <f>SUM(Tableau42[[#This Row],[TBI et NBI Mensuel]]*12)</f>
        <v>0</v>
      </c>
      <c r="E145" s="69">
        <f>Tableau42[[#This Row],[NB Heures Mensuelles]]*12</f>
        <v>0</v>
      </c>
      <c r="F145" s="70" t="e">
        <f>Tableau42[[#This Row],[TBI-NBI Annuel]]/Tableau42[[#This Row],[Heures Annuelles]]*1820</f>
        <v>#DIV/0!</v>
      </c>
      <c r="G145" s="29">
        <f t="shared" si="10"/>
        <v>0</v>
      </c>
      <c r="H145" s="71" t="e">
        <f t="shared" si="8"/>
        <v>#DIV/0!</v>
      </c>
      <c r="I145" s="72" t="e">
        <f t="shared" si="9"/>
        <v>#DIV/0!</v>
      </c>
      <c r="J145" s="17"/>
      <c r="K145" s="62"/>
    </row>
    <row r="146" spans="1:11" ht="19.9" customHeight="1">
      <c r="A146" s="34">
        <v>137</v>
      </c>
      <c r="B146" s="66"/>
      <c r="C146" s="67"/>
      <c r="D146" s="68">
        <f>SUM(Tableau42[[#This Row],[TBI et NBI Mensuel]]*12)</f>
        <v>0</v>
      </c>
      <c r="E146" s="69">
        <f>Tableau42[[#This Row],[NB Heures Mensuelles]]*12</f>
        <v>0</v>
      </c>
      <c r="F146" s="70" t="e">
        <f>Tableau42[[#This Row],[TBI-NBI Annuel]]/Tableau42[[#This Row],[Heures Annuelles]]*1820</f>
        <v>#DIV/0!</v>
      </c>
      <c r="G146" s="29">
        <f t="shared" si="10"/>
        <v>0</v>
      </c>
      <c r="H146" s="71" t="e">
        <f t="shared" si="8"/>
        <v>#DIV/0!</v>
      </c>
      <c r="I146" s="72" t="e">
        <f t="shared" si="9"/>
        <v>#DIV/0!</v>
      </c>
      <c r="J146" s="17"/>
      <c r="K146" s="62"/>
    </row>
    <row r="147" spans="1:11" ht="19.9" customHeight="1">
      <c r="A147" s="34">
        <v>138</v>
      </c>
      <c r="B147" s="66"/>
      <c r="C147" s="67"/>
      <c r="D147" s="68">
        <f>SUM(Tableau42[[#This Row],[TBI et NBI Mensuel]]*12)</f>
        <v>0</v>
      </c>
      <c r="E147" s="69">
        <f>Tableau42[[#This Row],[NB Heures Mensuelles]]*12</f>
        <v>0</v>
      </c>
      <c r="F147" s="70" t="e">
        <f>Tableau42[[#This Row],[TBI-NBI Annuel]]/Tableau42[[#This Row],[Heures Annuelles]]*1820</f>
        <v>#DIV/0!</v>
      </c>
      <c r="G147" s="29">
        <f t="shared" si="10"/>
        <v>0</v>
      </c>
      <c r="H147" s="71" t="e">
        <f t="shared" si="8"/>
        <v>#DIV/0!</v>
      </c>
      <c r="I147" s="72" t="e">
        <f t="shared" si="9"/>
        <v>#DIV/0!</v>
      </c>
      <c r="J147" s="17"/>
      <c r="K147" s="62"/>
    </row>
    <row r="148" spans="1:11" ht="19.9" customHeight="1">
      <c r="A148" s="34">
        <v>139</v>
      </c>
      <c r="B148" s="66"/>
      <c r="C148" s="67"/>
      <c r="D148" s="68">
        <f>SUM(Tableau42[[#This Row],[TBI et NBI Mensuel]]*12)</f>
        <v>0</v>
      </c>
      <c r="E148" s="69">
        <f>Tableau42[[#This Row],[NB Heures Mensuelles]]*12</f>
        <v>0</v>
      </c>
      <c r="F148" s="70" t="e">
        <f>Tableau42[[#This Row],[TBI-NBI Annuel]]/Tableau42[[#This Row],[Heures Annuelles]]*1820</f>
        <v>#DIV/0!</v>
      </c>
      <c r="G148" s="29">
        <f t="shared" si="10"/>
        <v>0</v>
      </c>
      <c r="H148" s="71" t="e">
        <f t="shared" si="8"/>
        <v>#DIV/0!</v>
      </c>
      <c r="I148" s="72" t="e">
        <f t="shared" si="9"/>
        <v>#DIV/0!</v>
      </c>
      <c r="J148" s="17"/>
      <c r="K148" s="62"/>
    </row>
    <row r="149" spans="1:11" ht="19.9" customHeight="1">
      <c r="A149" s="34">
        <v>140</v>
      </c>
      <c r="B149" s="66"/>
      <c r="C149" s="67"/>
      <c r="D149" s="68">
        <f>SUM(Tableau42[[#This Row],[TBI et NBI Mensuel]]*12)</f>
        <v>0</v>
      </c>
      <c r="E149" s="69">
        <f>Tableau42[[#This Row],[NB Heures Mensuelles]]*12</f>
        <v>0</v>
      </c>
      <c r="F149" s="70" t="e">
        <f>Tableau42[[#This Row],[TBI-NBI Annuel]]/Tableau42[[#This Row],[Heures Annuelles]]*1820</f>
        <v>#DIV/0!</v>
      </c>
      <c r="G149" s="29">
        <f t="shared" si="10"/>
        <v>0</v>
      </c>
      <c r="H149" s="71" t="e">
        <f t="shared" si="8"/>
        <v>#DIV/0!</v>
      </c>
      <c r="I149" s="72" t="e">
        <f t="shared" si="9"/>
        <v>#DIV/0!</v>
      </c>
      <c r="J149" s="17"/>
      <c r="K149" s="62"/>
    </row>
    <row r="150" spans="1:11" ht="19.9" customHeight="1">
      <c r="A150" s="34">
        <v>141</v>
      </c>
      <c r="B150" s="66"/>
      <c r="C150" s="67"/>
      <c r="D150" s="68">
        <f>SUM(Tableau42[[#This Row],[TBI et NBI Mensuel]]*12)</f>
        <v>0</v>
      </c>
      <c r="E150" s="69">
        <f>Tableau42[[#This Row],[NB Heures Mensuelles]]*12</f>
        <v>0</v>
      </c>
      <c r="F150" s="70" t="e">
        <f>Tableau42[[#This Row],[TBI-NBI Annuel]]/Tableau42[[#This Row],[Heures Annuelles]]*1820</f>
        <v>#DIV/0!</v>
      </c>
      <c r="G150" s="29">
        <f t="shared" si="10"/>
        <v>0</v>
      </c>
      <c r="H150" s="71" t="e">
        <f t="shared" si="8"/>
        <v>#DIV/0!</v>
      </c>
      <c r="I150" s="72" t="e">
        <f t="shared" si="9"/>
        <v>#DIV/0!</v>
      </c>
      <c r="J150" s="17"/>
      <c r="K150" s="62"/>
    </row>
    <row r="151" spans="1:11" ht="19.9" customHeight="1">
      <c r="A151" s="34">
        <v>142</v>
      </c>
      <c r="B151" s="66"/>
      <c r="C151" s="67"/>
      <c r="D151" s="68">
        <f>SUM(Tableau42[[#This Row],[TBI et NBI Mensuel]]*12)</f>
        <v>0</v>
      </c>
      <c r="E151" s="69">
        <f>Tableau42[[#This Row],[NB Heures Mensuelles]]*12</f>
        <v>0</v>
      </c>
      <c r="F151" s="70" t="e">
        <f>Tableau42[[#This Row],[TBI-NBI Annuel]]/Tableau42[[#This Row],[Heures Annuelles]]*1820</f>
        <v>#DIV/0!</v>
      </c>
      <c r="G151" s="29">
        <f t="shared" si="10"/>
        <v>0</v>
      </c>
      <c r="H151" s="71" t="e">
        <f t="shared" si="8"/>
        <v>#DIV/0!</v>
      </c>
      <c r="I151" s="72" t="e">
        <f t="shared" si="9"/>
        <v>#DIV/0!</v>
      </c>
      <c r="J151" s="17"/>
      <c r="K151" s="62"/>
    </row>
    <row r="152" spans="1:11" ht="19.9" customHeight="1">
      <c r="A152" s="34">
        <v>143</v>
      </c>
      <c r="B152" s="66"/>
      <c r="C152" s="67"/>
      <c r="D152" s="68">
        <f>SUM(Tableau42[[#This Row],[TBI et NBI Mensuel]]*12)</f>
        <v>0</v>
      </c>
      <c r="E152" s="69">
        <f>Tableau42[[#This Row],[NB Heures Mensuelles]]*12</f>
        <v>0</v>
      </c>
      <c r="F152" s="70" t="e">
        <f>Tableau42[[#This Row],[TBI-NBI Annuel]]/Tableau42[[#This Row],[Heures Annuelles]]*1820</f>
        <v>#DIV/0!</v>
      </c>
      <c r="G152" s="29">
        <f t="shared" si="10"/>
        <v>0</v>
      </c>
      <c r="H152" s="71" t="e">
        <f t="shared" si="8"/>
        <v>#DIV/0!</v>
      </c>
      <c r="I152" s="72" t="e">
        <f t="shared" si="9"/>
        <v>#DIV/0!</v>
      </c>
      <c r="J152" s="17"/>
      <c r="K152" s="62"/>
    </row>
    <row r="153" spans="1:11" ht="19.9" customHeight="1">
      <c r="A153" s="34">
        <v>144</v>
      </c>
      <c r="B153" s="66"/>
      <c r="C153" s="67"/>
      <c r="D153" s="68">
        <f>SUM(Tableau42[[#This Row],[TBI et NBI Mensuel]]*12)</f>
        <v>0</v>
      </c>
      <c r="E153" s="69">
        <f>Tableau42[[#This Row],[NB Heures Mensuelles]]*12</f>
        <v>0</v>
      </c>
      <c r="F153" s="70" t="e">
        <f>Tableau42[[#This Row],[TBI-NBI Annuel]]/Tableau42[[#This Row],[Heures Annuelles]]*1820</f>
        <v>#DIV/0!</v>
      </c>
      <c r="G153" s="29">
        <f t="shared" si="10"/>
        <v>0</v>
      </c>
      <c r="H153" s="71" t="e">
        <f t="shared" si="8"/>
        <v>#DIV/0!</v>
      </c>
      <c r="I153" s="72" t="e">
        <f t="shared" si="9"/>
        <v>#DIV/0!</v>
      </c>
      <c r="J153" s="17"/>
      <c r="K153" s="62"/>
    </row>
    <row r="154" spans="1:11" ht="19.9" customHeight="1">
      <c r="A154" s="34">
        <v>145</v>
      </c>
      <c r="B154" s="66"/>
      <c r="C154" s="67"/>
      <c r="D154" s="68">
        <f>SUM(Tableau42[[#This Row],[TBI et NBI Mensuel]]*12)</f>
        <v>0</v>
      </c>
      <c r="E154" s="69">
        <f>Tableau42[[#This Row],[NB Heures Mensuelles]]*12</f>
        <v>0</v>
      </c>
      <c r="F154" s="70" t="e">
        <f>Tableau42[[#This Row],[TBI-NBI Annuel]]/Tableau42[[#This Row],[Heures Annuelles]]*1820</f>
        <v>#DIV/0!</v>
      </c>
      <c r="G154" s="29">
        <f t="shared" si="10"/>
        <v>0</v>
      </c>
      <c r="H154" s="71" t="e">
        <f t="shared" si="8"/>
        <v>#DIV/0!</v>
      </c>
      <c r="I154" s="72" t="e">
        <f t="shared" si="9"/>
        <v>#DIV/0!</v>
      </c>
      <c r="J154" s="17"/>
      <c r="K154" s="62"/>
    </row>
    <row r="155" spans="1:11" ht="19.9" customHeight="1">
      <c r="A155" s="34">
        <v>146</v>
      </c>
      <c r="B155" s="66"/>
      <c r="C155" s="67"/>
      <c r="D155" s="68">
        <f>SUM(Tableau42[[#This Row],[TBI et NBI Mensuel]]*12)</f>
        <v>0</v>
      </c>
      <c r="E155" s="69">
        <f>Tableau42[[#This Row],[NB Heures Mensuelles]]*12</f>
        <v>0</v>
      </c>
      <c r="F155" s="70" t="e">
        <f>Tableau42[[#This Row],[TBI-NBI Annuel]]/Tableau42[[#This Row],[Heures Annuelles]]*1820</f>
        <v>#DIV/0!</v>
      </c>
      <c r="G155" s="29">
        <f t="shared" si="10"/>
        <v>0</v>
      </c>
      <c r="H155" s="71" t="e">
        <f t="shared" si="8"/>
        <v>#DIV/0!</v>
      </c>
      <c r="I155" s="72" t="e">
        <f t="shared" si="9"/>
        <v>#DIV/0!</v>
      </c>
      <c r="J155" s="17"/>
      <c r="K155" s="62"/>
    </row>
    <row r="156" spans="1:11" ht="19.9" customHeight="1">
      <c r="A156" s="34">
        <v>147</v>
      </c>
      <c r="B156" s="66"/>
      <c r="C156" s="67"/>
      <c r="D156" s="68">
        <f>SUM(Tableau42[[#This Row],[TBI et NBI Mensuel]]*12)</f>
        <v>0</v>
      </c>
      <c r="E156" s="69">
        <f>Tableau42[[#This Row],[NB Heures Mensuelles]]*12</f>
        <v>0</v>
      </c>
      <c r="F156" s="70" t="e">
        <f>Tableau42[[#This Row],[TBI-NBI Annuel]]/Tableau42[[#This Row],[Heures Annuelles]]*1820</f>
        <v>#DIV/0!</v>
      </c>
      <c r="G156" s="29">
        <f t="shared" si="10"/>
        <v>0</v>
      </c>
      <c r="H156" s="71" t="e">
        <f t="shared" si="8"/>
        <v>#DIV/0!</v>
      </c>
      <c r="I156" s="72" t="e">
        <f t="shared" si="9"/>
        <v>#DIV/0!</v>
      </c>
      <c r="J156" s="17"/>
      <c r="K156" s="62"/>
    </row>
    <row r="157" spans="1:11" ht="19.9" customHeight="1">
      <c r="A157" s="34">
        <v>148</v>
      </c>
      <c r="B157" s="66"/>
      <c r="C157" s="67"/>
      <c r="D157" s="68">
        <f>SUM(Tableau42[[#This Row],[TBI et NBI Mensuel]]*12)</f>
        <v>0</v>
      </c>
      <c r="E157" s="69">
        <f>Tableau42[[#This Row],[NB Heures Mensuelles]]*12</f>
        <v>0</v>
      </c>
      <c r="F157" s="70" t="e">
        <f>Tableau42[[#This Row],[TBI-NBI Annuel]]/Tableau42[[#This Row],[Heures Annuelles]]*1820</f>
        <v>#DIV/0!</v>
      </c>
      <c r="G157" s="29">
        <f t="shared" si="10"/>
        <v>0</v>
      </c>
      <c r="H157" s="71" t="e">
        <f t="shared" si="8"/>
        <v>#DIV/0!</v>
      </c>
      <c r="I157" s="72" t="e">
        <f t="shared" si="9"/>
        <v>#DIV/0!</v>
      </c>
      <c r="J157" s="17"/>
      <c r="K157" s="62"/>
    </row>
    <row r="158" spans="1:11" ht="19.9" customHeight="1">
      <c r="A158" s="34">
        <v>149</v>
      </c>
      <c r="B158" s="66"/>
      <c r="C158" s="67"/>
      <c r="D158" s="68">
        <f>SUM(Tableau42[[#This Row],[TBI et NBI Mensuel]]*12)</f>
        <v>0</v>
      </c>
      <c r="E158" s="69">
        <f>Tableau42[[#This Row],[NB Heures Mensuelles]]*12</f>
        <v>0</v>
      </c>
      <c r="F158" s="70" t="e">
        <f>Tableau42[[#This Row],[TBI-NBI Annuel]]/Tableau42[[#This Row],[Heures Annuelles]]*1820</f>
        <v>#DIV/0!</v>
      </c>
      <c r="G158" s="29">
        <f t="shared" si="10"/>
        <v>0</v>
      </c>
      <c r="H158" s="71" t="e">
        <f t="shared" si="8"/>
        <v>#DIV/0!</v>
      </c>
      <c r="I158" s="72" t="e">
        <f t="shared" si="9"/>
        <v>#DIV/0!</v>
      </c>
      <c r="J158" s="17"/>
      <c r="K158" s="62"/>
    </row>
    <row r="159" spans="1:11" ht="19.9" customHeight="1">
      <c r="A159" s="34">
        <v>150</v>
      </c>
      <c r="B159" s="66"/>
      <c r="C159" s="67"/>
      <c r="D159" s="68">
        <f>SUM(Tableau42[[#This Row],[TBI et NBI Mensuel]]*12)</f>
        <v>0</v>
      </c>
      <c r="E159" s="69">
        <f>Tableau42[[#This Row],[NB Heures Mensuelles]]*12</f>
        <v>0</v>
      </c>
      <c r="F159" s="70" t="e">
        <f>Tableau42[[#This Row],[TBI-NBI Annuel]]/Tableau42[[#This Row],[Heures Annuelles]]*1820</f>
        <v>#DIV/0!</v>
      </c>
      <c r="G159" s="29">
        <f t="shared" si="10"/>
        <v>0</v>
      </c>
      <c r="H159" s="71" t="e">
        <f t="shared" si="8"/>
        <v>#DIV/0!</v>
      </c>
      <c r="I159" s="72" t="e">
        <f t="shared" si="9"/>
        <v>#DIV/0!</v>
      </c>
      <c r="J159" s="17"/>
      <c r="K159" s="62"/>
    </row>
    <row r="160" spans="1:11" ht="19.9" customHeight="1">
      <c r="A160" s="34">
        <v>151</v>
      </c>
      <c r="B160" s="66"/>
      <c r="C160" s="67"/>
      <c r="D160" s="68">
        <f>SUM(Tableau42[[#This Row],[TBI et NBI Mensuel]]*12)</f>
        <v>0</v>
      </c>
      <c r="E160" s="69">
        <f>Tableau42[[#This Row],[NB Heures Mensuelles]]*12</f>
        <v>0</v>
      </c>
      <c r="F160" s="70" t="e">
        <f>Tableau42[[#This Row],[TBI-NBI Annuel]]/Tableau42[[#This Row],[Heures Annuelles]]*1820</f>
        <v>#DIV/0!</v>
      </c>
      <c r="G160" s="29">
        <f t="shared" si="10"/>
        <v>0</v>
      </c>
      <c r="H160" s="71" t="e">
        <f t="shared" si="8"/>
        <v>#DIV/0!</v>
      </c>
      <c r="I160" s="72" t="e">
        <f t="shared" si="9"/>
        <v>#DIV/0!</v>
      </c>
      <c r="J160" s="17"/>
      <c r="K160" s="62"/>
    </row>
    <row r="161" spans="1:11" ht="19.9" customHeight="1">
      <c r="A161" s="34">
        <v>152</v>
      </c>
      <c r="B161" s="66"/>
      <c r="C161" s="67"/>
      <c r="D161" s="68">
        <f>SUM(Tableau42[[#This Row],[TBI et NBI Mensuel]]*12)</f>
        <v>0</v>
      </c>
      <c r="E161" s="69">
        <f>Tableau42[[#This Row],[NB Heures Mensuelles]]*12</f>
        <v>0</v>
      </c>
      <c r="F161" s="70" t="e">
        <f>Tableau42[[#This Row],[TBI-NBI Annuel]]/Tableau42[[#This Row],[Heures Annuelles]]*1820</f>
        <v>#DIV/0!</v>
      </c>
      <c r="G161" s="29">
        <f t="shared" si="10"/>
        <v>0</v>
      </c>
      <c r="H161" s="71" t="e">
        <f t="shared" si="8"/>
        <v>#DIV/0!</v>
      </c>
      <c r="I161" s="72" t="e">
        <f t="shared" si="9"/>
        <v>#DIV/0!</v>
      </c>
      <c r="J161" s="17"/>
      <c r="K161" s="62"/>
    </row>
    <row r="162" spans="1:11" ht="19.9" customHeight="1">
      <c r="A162" s="34">
        <v>153</v>
      </c>
      <c r="B162" s="66"/>
      <c r="C162" s="67"/>
      <c r="D162" s="68">
        <f>SUM(Tableau42[[#This Row],[TBI et NBI Mensuel]]*12)</f>
        <v>0</v>
      </c>
      <c r="E162" s="69">
        <f>Tableau42[[#This Row],[NB Heures Mensuelles]]*12</f>
        <v>0</v>
      </c>
      <c r="F162" s="70" t="e">
        <f>Tableau42[[#This Row],[TBI-NBI Annuel]]/Tableau42[[#This Row],[Heures Annuelles]]*1820</f>
        <v>#DIV/0!</v>
      </c>
      <c r="G162" s="29">
        <f t="shared" si="10"/>
        <v>0</v>
      </c>
      <c r="H162" s="71" t="e">
        <f t="shared" si="8"/>
        <v>#DIV/0!</v>
      </c>
      <c r="I162" s="72" t="e">
        <f t="shared" si="9"/>
        <v>#DIV/0!</v>
      </c>
      <c r="J162" s="17"/>
      <c r="K162" s="62"/>
    </row>
    <row r="163" spans="1:11" ht="19.9" customHeight="1">
      <c r="A163" s="34">
        <v>154</v>
      </c>
      <c r="B163" s="66"/>
      <c r="C163" s="67"/>
      <c r="D163" s="68">
        <f>SUM(Tableau42[[#This Row],[TBI et NBI Mensuel]]*12)</f>
        <v>0</v>
      </c>
      <c r="E163" s="69">
        <f>Tableau42[[#This Row],[NB Heures Mensuelles]]*12</f>
        <v>0</v>
      </c>
      <c r="F163" s="70" t="e">
        <f>Tableau42[[#This Row],[TBI-NBI Annuel]]/Tableau42[[#This Row],[Heures Annuelles]]*1820</f>
        <v>#DIV/0!</v>
      </c>
      <c r="G163" s="29">
        <f t="shared" si="10"/>
        <v>0</v>
      </c>
      <c r="H163" s="71" t="e">
        <f t="shared" si="8"/>
        <v>#DIV/0!</v>
      </c>
      <c r="I163" s="72" t="e">
        <f t="shared" si="9"/>
        <v>#DIV/0!</v>
      </c>
      <c r="J163" s="17"/>
      <c r="K163" s="62"/>
    </row>
    <row r="164" spans="1:11" ht="19.9" customHeight="1">
      <c r="A164" s="34">
        <v>155</v>
      </c>
      <c r="B164" s="66"/>
      <c r="C164" s="67"/>
      <c r="D164" s="68">
        <f>SUM(Tableau42[[#This Row],[TBI et NBI Mensuel]]*12)</f>
        <v>0</v>
      </c>
      <c r="E164" s="69">
        <f>Tableau42[[#This Row],[NB Heures Mensuelles]]*12</f>
        <v>0</v>
      </c>
      <c r="F164" s="70" t="e">
        <f>Tableau42[[#This Row],[TBI-NBI Annuel]]/Tableau42[[#This Row],[Heures Annuelles]]*1820</f>
        <v>#DIV/0!</v>
      </c>
      <c r="G164" s="29">
        <f t="shared" si="10"/>
        <v>0</v>
      </c>
      <c r="H164" s="71" t="e">
        <f t="shared" si="8"/>
        <v>#DIV/0!</v>
      </c>
      <c r="I164" s="72" t="e">
        <f t="shared" si="9"/>
        <v>#DIV/0!</v>
      </c>
      <c r="J164" s="17"/>
      <c r="K164" s="62"/>
    </row>
    <row r="165" spans="1:11" ht="19.9" customHeight="1">
      <c r="A165" s="34">
        <v>156</v>
      </c>
      <c r="B165" s="66"/>
      <c r="C165" s="67"/>
      <c r="D165" s="68">
        <f>SUM(Tableau42[[#This Row],[TBI et NBI Mensuel]]*12)</f>
        <v>0</v>
      </c>
      <c r="E165" s="69">
        <f>Tableau42[[#This Row],[NB Heures Mensuelles]]*12</f>
        <v>0</v>
      </c>
      <c r="F165" s="70" t="e">
        <f>Tableau42[[#This Row],[TBI-NBI Annuel]]/Tableau42[[#This Row],[Heures Annuelles]]*1820</f>
        <v>#DIV/0!</v>
      </c>
      <c r="G165" s="29">
        <f t="shared" si="10"/>
        <v>0</v>
      </c>
      <c r="H165" s="71" t="e">
        <f t="shared" si="8"/>
        <v>#DIV/0!</v>
      </c>
      <c r="I165" s="72" t="e">
        <f t="shared" si="9"/>
        <v>#DIV/0!</v>
      </c>
      <c r="J165" s="17"/>
      <c r="K165" s="62"/>
    </row>
    <row r="166" spans="1:11" ht="19.9" customHeight="1">
      <c r="A166" s="34">
        <v>157</v>
      </c>
      <c r="B166" s="66"/>
      <c r="C166" s="67"/>
      <c r="D166" s="68">
        <f>SUM(Tableau42[[#This Row],[TBI et NBI Mensuel]]*12)</f>
        <v>0</v>
      </c>
      <c r="E166" s="69">
        <f>Tableau42[[#This Row],[NB Heures Mensuelles]]*12</f>
        <v>0</v>
      </c>
      <c r="F166" s="70" t="e">
        <f>Tableau42[[#This Row],[TBI-NBI Annuel]]/Tableau42[[#This Row],[Heures Annuelles]]*1820</f>
        <v>#DIV/0!</v>
      </c>
      <c r="G166" s="29">
        <f t="shared" si="10"/>
        <v>0</v>
      </c>
      <c r="H166" s="71" t="e">
        <f t="shared" si="8"/>
        <v>#DIV/0!</v>
      </c>
      <c r="I166" s="72" t="e">
        <f t="shared" si="9"/>
        <v>#DIV/0!</v>
      </c>
      <c r="J166" s="17"/>
      <c r="K166" s="62"/>
    </row>
    <row r="167" spans="1:11" ht="19.9" customHeight="1">
      <c r="A167" s="34">
        <v>158</v>
      </c>
      <c r="B167" s="66"/>
      <c r="C167" s="67"/>
      <c r="D167" s="68">
        <f>SUM(Tableau42[[#This Row],[TBI et NBI Mensuel]]*12)</f>
        <v>0</v>
      </c>
      <c r="E167" s="69">
        <f>Tableau42[[#This Row],[NB Heures Mensuelles]]*12</f>
        <v>0</v>
      </c>
      <c r="F167" s="70" t="e">
        <f>Tableau42[[#This Row],[TBI-NBI Annuel]]/Tableau42[[#This Row],[Heures Annuelles]]*1820</f>
        <v>#DIV/0!</v>
      </c>
      <c r="G167" s="29">
        <f t="shared" si="10"/>
        <v>0</v>
      </c>
      <c r="H167" s="71" t="e">
        <f t="shared" si="8"/>
        <v>#DIV/0!</v>
      </c>
      <c r="I167" s="72" t="e">
        <f t="shared" si="9"/>
        <v>#DIV/0!</v>
      </c>
      <c r="J167" s="17"/>
      <c r="K167" s="62"/>
    </row>
    <row r="168" spans="1:11" ht="19.9" customHeight="1">
      <c r="A168" s="34">
        <v>159</v>
      </c>
      <c r="B168" s="66"/>
      <c r="C168" s="67"/>
      <c r="D168" s="68">
        <f>SUM(Tableau42[[#This Row],[TBI et NBI Mensuel]]*12)</f>
        <v>0</v>
      </c>
      <c r="E168" s="69">
        <f>Tableau42[[#This Row],[NB Heures Mensuelles]]*12</f>
        <v>0</v>
      </c>
      <c r="F168" s="70" t="e">
        <f>Tableau42[[#This Row],[TBI-NBI Annuel]]/Tableau42[[#This Row],[Heures Annuelles]]*1820</f>
        <v>#DIV/0!</v>
      </c>
      <c r="G168" s="29">
        <f t="shared" si="10"/>
        <v>0</v>
      </c>
      <c r="H168" s="71" t="e">
        <f aca="true" t="shared" si="11" ref="H168:H199">IF(G168&lt;=O$12,G168,O$12)</f>
        <v>#DIV/0!</v>
      </c>
      <c r="I168" s="72" t="e">
        <f aca="true" t="shared" si="12" ref="I168:I199">G168-H168</f>
        <v>#DIV/0!</v>
      </c>
      <c r="J168" s="17"/>
      <c r="K168" s="62"/>
    </row>
    <row r="169" spans="1:11" ht="19.9" customHeight="1">
      <c r="A169" s="34">
        <v>160</v>
      </c>
      <c r="B169" s="66"/>
      <c r="C169" s="67"/>
      <c r="D169" s="68">
        <f>SUM(Tableau42[[#This Row],[TBI et NBI Mensuel]]*12)</f>
        <v>0</v>
      </c>
      <c r="E169" s="69">
        <f>Tableau42[[#This Row],[NB Heures Mensuelles]]*12</f>
        <v>0</v>
      </c>
      <c r="F169" s="70" t="e">
        <f>Tableau42[[#This Row],[TBI-NBI Annuel]]/Tableau42[[#This Row],[Heures Annuelles]]*1820</f>
        <v>#DIV/0!</v>
      </c>
      <c r="G169" s="29">
        <f t="shared" si="10"/>
        <v>0</v>
      </c>
      <c r="H169" s="71" t="e">
        <f t="shared" si="11"/>
        <v>#DIV/0!</v>
      </c>
      <c r="I169" s="72" t="e">
        <f t="shared" si="12"/>
        <v>#DIV/0!</v>
      </c>
      <c r="J169" s="17"/>
      <c r="K169" s="62"/>
    </row>
    <row r="170" spans="1:11" ht="19.9" customHeight="1">
      <c r="A170" s="34">
        <v>161</v>
      </c>
      <c r="B170" s="66"/>
      <c r="C170" s="67"/>
      <c r="D170" s="68">
        <f>SUM(Tableau42[[#This Row],[TBI et NBI Mensuel]]*12)</f>
        <v>0</v>
      </c>
      <c r="E170" s="69">
        <f>Tableau42[[#This Row],[NB Heures Mensuelles]]*12</f>
        <v>0</v>
      </c>
      <c r="F170" s="70" t="e">
        <f>Tableau42[[#This Row],[TBI-NBI Annuel]]/Tableau42[[#This Row],[Heures Annuelles]]*1820</f>
        <v>#DIV/0!</v>
      </c>
      <c r="G170" s="29">
        <f t="shared" si="10"/>
        <v>0</v>
      </c>
      <c r="H170" s="71" t="e">
        <f t="shared" si="11"/>
        <v>#DIV/0!</v>
      </c>
      <c r="I170" s="72" t="e">
        <f t="shared" si="12"/>
        <v>#DIV/0!</v>
      </c>
      <c r="J170" s="17"/>
      <c r="K170" s="62"/>
    </row>
    <row r="171" spans="1:11" ht="19.9" customHeight="1">
      <c r="A171" s="34">
        <v>162</v>
      </c>
      <c r="B171" s="66"/>
      <c r="C171" s="67"/>
      <c r="D171" s="68">
        <f>SUM(Tableau42[[#This Row],[TBI et NBI Mensuel]]*12)</f>
        <v>0</v>
      </c>
      <c r="E171" s="69">
        <f>Tableau42[[#This Row],[NB Heures Mensuelles]]*12</f>
        <v>0</v>
      </c>
      <c r="F171" s="70" t="e">
        <f>Tableau42[[#This Row],[TBI-NBI Annuel]]/Tableau42[[#This Row],[Heures Annuelles]]*1820</f>
        <v>#DIV/0!</v>
      </c>
      <c r="G171" s="29">
        <f t="shared" si="10"/>
        <v>0</v>
      </c>
      <c r="H171" s="71" t="e">
        <f t="shared" si="11"/>
        <v>#DIV/0!</v>
      </c>
      <c r="I171" s="72" t="e">
        <f t="shared" si="12"/>
        <v>#DIV/0!</v>
      </c>
      <c r="J171" s="17"/>
      <c r="K171" s="62"/>
    </row>
    <row r="172" spans="1:11" ht="19.9" customHeight="1">
      <c r="A172" s="34">
        <v>163</v>
      </c>
      <c r="B172" s="66"/>
      <c r="C172" s="67"/>
      <c r="D172" s="68">
        <f>SUM(Tableau42[[#This Row],[TBI et NBI Mensuel]]*12)</f>
        <v>0</v>
      </c>
      <c r="E172" s="69">
        <f>Tableau42[[#This Row],[NB Heures Mensuelles]]*12</f>
        <v>0</v>
      </c>
      <c r="F172" s="70" t="e">
        <f>Tableau42[[#This Row],[TBI-NBI Annuel]]/Tableau42[[#This Row],[Heures Annuelles]]*1820</f>
        <v>#DIV/0!</v>
      </c>
      <c r="G172" s="29">
        <f t="shared" si="10"/>
        <v>0</v>
      </c>
      <c r="H172" s="71" t="e">
        <f t="shared" si="11"/>
        <v>#DIV/0!</v>
      </c>
      <c r="I172" s="72" t="e">
        <f t="shared" si="12"/>
        <v>#DIV/0!</v>
      </c>
      <c r="J172" s="17"/>
      <c r="K172" s="62"/>
    </row>
    <row r="173" spans="1:11" ht="19.9" customHeight="1">
      <c r="A173" s="34">
        <v>164</v>
      </c>
      <c r="B173" s="35"/>
      <c r="C173" s="36"/>
      <c r="D173" s="68">
        <f>SUM(Tableau42[[#This Row],[TBI et NBI Mensuel]]*12)</f>
        <v>0</v>
      </c>
      <c r="E173" s="69">
        <f>Tableau42[[#This Row],[NB Heures Mensuelles]]*12</f>
        <v>0</v>
      </c>
      <c r="F173" s="70" t="e">
        <f>Tableau42[[#This Row],[TBI-NBI Annuel]]/Tableau42[[#This Row],[Heures Annuelles]]*1820</f>
        <v>#DIV/0!</v>
      </c>
      <c r="G173" s="29">
        <f t="shared" si="10"/>
        <v>0</v>
      </c>
      <c r="H173" s="71" t="e">
        <f t="shared" si="11"/>
        <v>#DIV/0!</v>
      </c>
      <c r="I173" s="72" t="e">
        <f t="shared" si="12"/>
        <v>#DIV/0!</v>
      </c>
      <c r="J173" s="17"/>
      <c r="K173" s="62"/>
    </row>
    <row r="174" spans="1:11" ht="19.9" customHeight="1">
      <c r="A174" s="34">
        <v>165</v>
      </c>
      <c r="B174" s="35"/>
      <c r="C174" s="36"/>
      <c r="D174" s="68">
        <f>SUM(Tableau42[[#This Row],[TBI et NBI Mensuel]]*12)</f>
        <v>0</v>
      </c>
      <c r="E174" s="69">
        <f>Tableau42[[#This Row],[NB Heures Mensuelles]]*12</f>
        <v>0</v>
      </c>
      <c r="F174" s="70" t="e">
        <f>Tableau42[[#This Row],[TBI-NBI Annuel]]/Tableau42[[#This Row],[Heures Annuelles]]*1820</f>
        <v>#DIV/0!</v>
      </c>
      <c r="G174" s="29">
        <f t="shared" si="10"/>
        <v>0</v>
      </c>
      <c r="H174" s="71" t="e">
        <f t="shared" si="11"/>
        <v>#DIV/0!</v>
      </c>
      <c r="I174" s="72" t="e">
        <f t="shared" si="12"/>
        <v>#DIV/0!</v>
      </c>
      <c r="J174" s="17"/>
      <c r="K174" s="62"/>
    </row>
    <row r="175" spans="1:11" ht="19.9" customHeight="1">
      <c r="A175" s="34">
        <v>166</v>
      </c>
      <c r="B175" s="35"/>
      <c r="C175" s="36"/>
      <c r="D175" s="68">
        <f>SUM(Tableau42[[#This Row],[TBI et NBI Mensuel]]*12)</f>
        <v>0</v>
      </c>
      <c r="E175" s="69">
        <f>Tableau42[[#This Row],[NB Heures Mensuelles]]*12</f>
        <v>0</v>
      </c>
      <c r="F175" s="70" t="e">
        <f>Tableau42[[#This Row],[TBI-NBI Annuel]]/Tableau42[[#This Row],[Heures Annuelles]]*1820</f>
        <v>#DIV/0!</v>
      </c>
      <c r="G175" s="29">
        <f t="shared" si="10"/>
        <v>0</v>
      </c>
      <c r="H175" s="71" t="e">
        <f t="shared" si="11"/>
        <v>#DIV/0!</v>
      </c>
      <c r="I175" s="72" t="e">
        <f t="shared" si="12"/>
        <v>#DIV/0!</v>
      </c>
      <c r="J175" s="17"/>
      <c r="K175" s="62"/>
    </row>
    <row r="176" spans="1:11" ht="19.9" customHeight="1">
      <c r="A176" s="34">
        <v>167</v>
      </c>
      <c r="B176" s="66"/>
      <c r="C176" s="67"/>
      <c r="D176" s="68">
        <f>SUM(Tableau42[[#This Row],[TBI et NBI Mensuel]]*12)</f>
        <v>0</v>
      </c>
      <c r="E176" s="69">
        <f>Tableau42[[#This Row],[NB Heures Mensuelles]]*12</f>
        <v>0</v>
      </c>
      <c r="F176" s="70" t="e">
        <f>Tableau42[[#This Row],[TBI-NBI Annuel]]/Tableau42[[#This Row],[Heures Annuelles]]*1820</f>
        <v>#DIV/0!</v>
      </c>
      <c r="G176" s="29">
        <f t="shared" si="10"/>
        <v>0</v>
      </c>
      <c r="H176" s="71" t="e">
        <f t="shared" si="11"/>
        <v>#DIV/0!</v>
      </c>
      <c r="I176" s="72" t="e">
        <f t="shared" si="12"/>
        <v>#DIV/0!</v>
      </c>
      <c r="J176" s="17"/>
      <c r="K176" s="62"/>
    </row>
    <row r="177" spans="1:11" ht="19.9" customHeight="1">
      <c r="A177" s="34">
        <v>168</v>
      </c>
      <c r="B177" s="66"/>
      <c r="C177" s="67"/>
      <c r="D177" s="68">
        <f>SUM(Tableau42[[#This Row],[TBI et NBI Mensuel]]*12)</f>
        <v>0</v>
      </c>
      <c r="E177" s="69">
        <f>Tableau42[[#This Row],[NB Heures Mensuelles]]*12</f>
        <v>0</v>
      </c>
      <c r="F177" s="70" t="e">
        <f>Tableau42[[#This Row],[TBI-NBI Annuel]]/Tableau42[[#This Row],[Heures Annuelles]]*1820</f>
        <v>#DIV/0!</v>
      </c>
      <c r="G177" s="29">
        <f t="shared" si="10"/>
        <v>0</v>
      </c>
      <c r="H177" s="71" t="e">
        <f t="shared" si="11"/>
        <v>#DIV/0!</v>
      </c>
      <c r="I177" s="72" t="e">
        <f t="shared" si="12"/>
        <v>#DIV/0!</v>
      </c>
      <c r="J177" s="17"/>
      <c r="K177" s="62"/>
    </row>
    <row r="178" spans="1:11" ht="19.9" customHeight="1">
      <c r="A178" s="34">
        <v>169</v>
      </c>
      <c r="B178" s="66"/>
      <c r="C178" s="67"/>
      <c r="D178" s="68">
        <f>SUM(Tableau42[[#This Row],[TBI et NBI Mensuel]]*12)</f>
        <v>0</v>
      </c>
      <c r="E178" s="69">
        <f>Tableau42[[#This Row],[NB Heures Mensuelles]]*12</f>
        <v>0</v>
      </c>
      <c r="F178" s="70" t="e">
        <f>Tableau42[[#This Row],[TBI-NBI Annuel]]/Tableau42[[#This Row],[Heures Annuelles]]*1820</f>
        <v>#DIV/0!</v>
      </c>
      <c r="G178" s="29">
        <f t="shared" si="10"/>
        <v>0</v>
      </c>
      <c r="H178" s="71" t="e">
        <f t="shared" si="11"/>
        <v>#DIV/0!</v>
      </c>
      <c r="I178" s="72" t="e">
        <f t="shared" si="12"/>
        <v>#DIV/0!</v>
      </c>
      <c r="J178" s="17"/>
      <c r="K178" s="62"/>
    </row>
    <row r="179" spans="1:11" ht="19.9" customHeight="1">
      <c r="A179" s="34">
        <v>170</v>
      </c>
      <c r="B179" s="66"/>
      <c r="C179" s="67"/>
      <c r="D179" s="68">
        <f>SUM(Tableau42[[#This Row],[TBI et NBI Mensuel]]*12)</f>
        <v>0</v>
      </c>
      <c r="E179" s="69">
        <f>Tableau42[[#This Row],[NB Heures Mensuelles]]*12</f>
        <v>0</v>
      </c>
      <c r="F179" s="70" t="e">
        <f>Tableau42[[#This Row],[TBI-NBI Annuel]]/Tableau42[[#This Row],[Heures Annuelles]]*1820</f>
        <v>#DIV/0!</v>
      </c>
      <c r="G179" s="29">
        <f t="shared" si="10"/>
        <v>0</v>
      </c>
      <c r="H179" s="71" t="e">
        <f t="shared" si="11"/>
        <v>#DIV/0!</v>
      </c>
      <c r="I179" s="72" t="e">
        <f t="shared" si="12"/>
        <v>#DIV/0!</v>
      </c>
      <c r="J179" s="17"/>
      <c r="K179" s="62"/>
    </row>
    <row r="180" spans="1:11" ht="19.9" customHeight="1">
      <c r="A180" s="34">
        <v>171</v>
      </c>
      <c r="B180" s="66"/>
      <c r="C180" s="67"/>
      <c r="D180" s="68">
        <f>SUM(Tableau42[[#This Row],[TBI et NBI Mensuel]]*12)</f>
        <v>0</v>
      </c>
      <c r="E180" s="69">
        <f>Tableau42[[#This Row],[NB Heures Mensuelles]]*12</f>
        <v>0</v>
      </c>
      <c r="F180" s="70" t="e">
        <f>Tableau42[[#This Row],[TBI-NBI Annuel]]/Tableau42[[#This Row],[Heures Annuelles]]*1820</f>
        <v>#DIV/0!</v>
      </c>
      <c r="G180" s="29">
        <f t="shared" si="10"/>
        <v>0</v>
      </c>
      <c r="H180" s="71" t="e">
        <f t="shared" si="11"/>
        <v>#DIV/0!</v>
      </c>
      <c r="I180" s="72" t="e">
        <f t="shared" si="12"/>
        <v>#DIV/0!</v>
      </c>
      <c r="J180" s="17"/>
      <c r="K180" s="62"/>
    </row>
    <row r="181" spans="1:11" ht="19.9" customHeight="1">
      <c r="A181" s="34">
        <v>172</v>
      </c>
      <c r="B181" s="66"/>
      <c r="C181" s="67"/>
      <c r="D181" s="68">
        <f>SUM(Tableau42[[#This Row],[TBI et NBI Mensuel]]*12)</f>
        <v>0</v>
      </c>
      <c r="E181" s="69">
        <f>Tableau42[[#This Row],[NB Heures Mensuelles]]*12</f>
        <v>0</v>
      </c>
      <c r="F181" s="70" t="e">
        <f>Tableau42[[#This Row],[TBI-NBI Annuel]]/Tableau42[[#This Row],[Heures Annuelles]]*1820</f>
        <v>#DIV/0!</v>
      </c>
      <c r="G181" s="29">
        <f t="shared" si="10"/>
        <v>0</v>
      </c>
      <c r="H181" s="71" t="e">
        <f t="shared" si="11"/>
        <v>#DIV/0!</v>
      </c>
      <c r="I181" s="72" t="e">
        <f t="shared" si="12"/>
        <v>#DIV/0!</v>
      </c>
      <c r="J181" s="17"/>
      <c r="K181" s="62"/>
    </row>
    <row r="182" spans="1:11" ht="19.9" customHeight="1">
      <c r="A182" s="34">
        <v>173</v>
      </c>
      <c r="B182" s="66"/>
      <c r="C182" s="67"/>
      <c r="D182" s="68">
        <f>SUM(Tableau42[[#This Row],[TBI et NBI Mensuel]]*12)</f>
        <v>0</v>
      </c>
      <c r="E182" s="69">
        <f>Tableau42[[#This Row],[NB Heures Mensuelles]]*12</f>
        <v>0</v>
      </c>
      <c r="F182" s="70" t="e">
        <f>Tableau42[[#This Row],[TBI-NBI Annuel]]/Tableau42[[#This Row],[Heures Annuelles]]*1820</f>
        <v>#DIV/0!</v>
      </c>
      <c r="G182" s="29">
        <f t="shared" si="10"/>
        <v>0</v>
      </c>
      <c r="H182" s="71" t="e">
        <f t="shared" si="11"/>
        <v>#DIV/0!</v>
      </c>
      <c r="I182" s="72" t="e">
        <f t="shared" si="12"/>
        <v>#DIV/0!</v>
      </c>
      <c r="J182" s="17"/>
      <c r="K182" s="62"/>
    </row>
    <row r="183" spans="1:11" ht="19.9" customHeight="1">
      <c r="A183" s="34">
        <v>174</v>
      </c>
      <c r="B183" s="66"/>
      <c r="C183" s="67"/>
      <c r="D183" s="68">
        <f>SUM(Tableau42[[#This Row],[TBI et NBI Mensuel]]*12)</f>
        <v>0</v>
      </c>
      <c r="E183" s="69">
        <f>Tableau42[[#This Row],[NB Heures Mensuelles]]*12</f>
        <v>0</v>
      </c>
      <c r="F183" s="70" t="e">
        <f>Tableau42[[#This Row],[TBI-NBI Annuel]]/Tableau42[[#This Row],[Heures Annuelles]]*1820</f>
        <v>#DIV/0!</v>
      </c>
      <c r="G183" s="29">
        <f t="shared" si="10"/>
        <v>0</v>
      </c>
      <c r="H183" s="71" t="e">
        <f t="shared" si="11"/>
        <v>#DIV/0!</v>
      </c>
      <c r="I183" s="72" t="e">
        <f t="shared" si="12"/>
        <v>#DIV/0!</v>
      </c>
      <c r="J183" s="17"/>
      <c r="K183" s="62"/>
    </row>
    <row r="184" spans="1:11" ht="19.9" customHeight="1">
      <c r="A184" s="34">
        <v>175</v>
      </c>
      <c r="B184" s="66"/>
      <c r="C184" s="67"/>
      <c r="D184" s="68">
        <f>SUM(Tableau42[[#This Row],[TBI et NBI Mensuel]]*12)</f>
        <v>0</v>
      </c>
      <c r="E184" s="69">
        <f>Tableau42[[#This Row],[NB Heures Mensuelles]]*12</f>
        <v>0</v>
      </c>
      <c r="F184" s="70" t="e">
        <f>Tableau42[[#This Row],[TBI-NBI Annuel]]/Tableau42[[#This Row],[Heures Annuelles]]*1820</f>
        <v>#DIV/0!</v>
      </c>
      <c r="G184" s="29">
        <f t="shared" si="10"/>
        <v>0</v>
      </c>
      <c r="H184" s="71" t="e">
        <f t="shared" si="11"/>
        <v>#DIV/0!</v>
      </c>
      <c r="I184" s="72" t="e">
        <f t="shared" si="12"/>
        <v>#DIV/0!</v>
      </c>
      <c r="J184" s="17"/>
      <c r="K184" s="62"/>
    </row>
    <row r="185" spans="1:11" ht="19.9" customHeight="1">
      <c r="A185" s="34">
        <v>176</v>
      </c>
      <c r="B185" s="66"/>
      <c r="C185" s="67"/>
      <c r="D185" s="68">
        <f>SUM(Tableau42[[#This Row],[TBI et NBI Mensuel]]*12)</f>
        <v>0</v>
      </c>
      <c r="E185" s="69">
        <f>Tableau42[[#This Row],[NB Heures Mensuelles]]*12</f>
        <v>0</v>
      </c>
      <c r="F185" s="70" t="e">
        <f>Tableau42[[#This Row],[TBI-NBI Annuel]]/Tableau42[[#This Row],[Heures Annuelles]]*1820</f>
        <v>#DIV/0!</v>
      </c>
      <c r="G185" s="29">
        <f t="shared" si="10"/>
        <v>0</v>
      </c>
      <c r="H185" s="71" t="e">
        <f t="shared" si="11"/>
        <v>#DIV/0!</v>
      </c>
      <c r="I185" s="72" t="e">
        <f t="shared" si="12"/>
        <v>#DIV/0!</v>
      </c>
      <c r="J185" s="17"/>
      <c r="K185" s="62"/>
    </row>
    <row r="186" spans="1:11" ht="19.9" customHeight="1">
      <c r="A186" s="34">
        <v>177</v>
      </c>
      <c r="B186" s="66"/>
      <c r="C186" s="67"/>
      <c r="D186" s="68">
        <f>SUM(Tableau42[[#This Row],[TBI et NBI Mensuel]]*12)</f>
        <v>0</v>
      </c>
      <c r="E186" s="69">
        <f>Tableau42[[#This Row],[NB Heures Mensuelles]]*12</f>
        <v>0</v>
      </c>
      <c r="F186" s="70" t="e">
        <f>Tableau42[[#This Row],[TBI-NBI Annuel]]/Tableau42[[#This Row],[Heures Annuelles]]*1820</f>
        <v>#DIV/0!</v>
      </c>
      <c r="G186" s="29">
        <f t="shared" si="10"/>
        <v>0</v>
      </c>
      <c r="H186" s="71" t="e">
        <f t="shared" si="11"/>
        <v>#DIV/0!</v>
      </c>
      <c r="I186" s="72" t="e">
        <f t="shared" si="12"/>
        <v>#DIV/0!</v>
      </c>
      <c r="J186" s="17"/>
      <c r="K186" s="62"/>
    </row>
    <row r="187" spans="1:11" ht="19.9" customHeight="1">
      <c r="A187" s="34">
        <v>178</v>
      </c>
      <c r="B187" s="66"/>
      <c r="C187" s="67"/>
      <c r="D187" s="68">
        <f>SUM(Tableau42[[#This Row],[TBI et NBI Mensuel]]*12)</f>
        <v>0</v>
      </c>
      <c r="E187" s="69">
        <f>Tableau42[[#This Row],[NB Heures Mensuelles]]*12</f>
        <v>0</v>
      </c>
      <c r="F187" s="70" t="e">
        <f>Tableau42[[#This Row],[TBI-NBI Annuel]]/Tableau42[[#This Row],[Heures Annuelles]]*1820</f>
        <v>#DIV/0!</v>
      </c>
      <c r="G187" s="29">
        <f t="shared" si="10"/>
        <v>0</v>
      </c>
      <c r="H187" s="71" t="e">
        <f t="shared" si="11"/>
        <v>#DIV/0!</v>
      </c>
      <c r="I187" s="72" t="e">
        <f t="shared" si="12"/>
        <v>#DIV/0!</v>
      </c>
      <c r="J187" s="17"/>
      <c r="K187" s="62"/>
    </row>
    <row r="188" spans="1:11" ht="19.9" customHeight="1">
      <c r="A188" s="34">
        <v>179</v>
      </c>
      <c r="B188" s="66"/>
      <c r="C188" s="67"/>
      <c r="D188" s="68">
        <f>SUM(Tableau42[[#This Row],[TBI et NBI Mensuel]]*12)</f>
        <v>0</v>
      </c>
      <c r="E188" s="69">
        <f>Tableau42[[#This Row],[NB Heures Mensuelles]]*12</f>
        <v>0</v>
      </c>
      <c r="F188" s="70" t="e">
        <f>Tableau42[[#This Row],[TBI-NBI Annuel]]/Tableau42[[#This Row],[Heures Annuelles]]*1820</f>
        <v>#DIV/0!</v>
      </c>
      <c r="G188" s="29">
        <f t="shared" si="10"/>
        <v>0</v>
      </c>
      <c r="H188" s="71" t="e">
        <f t="shared" si="11"/>
        <v>#DIV/0!</v>
      </c>
      <c r="I188" s="72" t="e">
        <f t="shared" si="12"/>
        <v>#DIV/0!</v>
      </c>
      <c r="J188" s="17"/>
      <c r="K188" s="62"/>
    </row>
    <row r="189" spans="1:11" ht="19.9" customHeight="1">
      <c r="A189" s="34">
        <v>180</v>
      </c>
      <c r="B189" s="66"/>
      <c r="C189" s="67"/>
      <c r="D189" s="68">
        <f>SUM(Tableau42[[#This Row],[TBI et NBI Mensuel]]*12)</f>
        <v>0</v>
      </c>
      <c r="E189" s="69">
        <f>Tableau42[[#This Row],[NB Heures Mensuelles]]*12</f>
        <v>0</v>
      </c>
      <c r="F189" s="70" t="e">
        <f>Tableau42[[#This Row],[TBI-NBI Annuel]]/Tableau42[[#This Row],[Heures Annuelles]]*1820</f>
        <v>#DIV/0!</v>
      </c>
      <c r="G189" s="29">
        <f t="shared" si="10"/>
        <v>0</v>
      </c>
      <c r="H189" s="71" t="e">
        <f t="shared" si="11"/>
        <v>#DIV/0!</v>
      </c>
      <c r="I189" s="72" t="e">
        <f t="shared" si="12"/>
        <v>#DIV/0!</v>
      </c>
      <c r="J189" s="17"/>
      <c r="K189" s="62"/>
    </row>
    <row r="190" spans="1:11" ht="19.9" customHeight="1">
      <c r="A190" s="34">
        <v>181</v>
      </c>
      <c r="B190" s="66"/>
      <c r="C190" s="67"/>
      <c r="D190" s="68">
        <f>SUM(Tableau42[[#This Row],[TBI et NBI Mensuel]]*12)</f>
        <v>0</v>
      </c>
      <c r="E190" s="69">
        <f>Tableau42[[#This Row],[NB Heures Mensuelles]]*12</f>
        <v>0</v>
      </c>
      <c r="F190" s="70" t="e">
        <f>Tableau42[[#This Row],[TBI-NBI Annuel]]/Tableau42[[#This Row],[Heures Annuelles]]*1820</f>
        <v>#DIV/0!</v>
      </c>
      <c r="G190" s="29">
        <f t="shared" si="10"/>
        <v>0</v>
      </c>
      <c r="H190" s="71" t="e">
        <f t="shared" si="11"/>
        <v>#DIV/0!</v>
      </c>
      <c r="I190" s="72" t="e">
        <f t="shared" si="12"/>
        <v>#DIV/0!</v>
      </c>
      <c r="J190" s="17"/>
      <c r="K190" s="62"/>
    </row>
    <row r="191" spans="1:11" ht="19.9" customHeight="1">
      <c r="A191" s="34">
        <v>182</v>
      </c>
      <c r="B191" s="66"/>
      <c r="C191" s="67"/>
      <c r="D191" s="68">
        <f>SUM(Tableau42[[#This Row],[TBI et NBI Mensuel]]*12)</f>
        <v>0</v>
      </c>
      <c r="E191" s="69">
        <f>Tableau42[[#This Row],[NB Heures Mensuelles]]*12</f>
        <v>0</v>
      </c>
      <c r="F191" s="70" t="e">
        <f>Tableau42[[#This Row],[TBI-NBI Annuel]]/Tableau42[[#This Row],[Heures Annuelles]]*1820</f>
        <v>#DIV/0!</v>
      </c>
      <c r="G191" s="29">
        <f t="shared" si="10"/>
        <v>0</v>
      </c>
      <c r="H191" s="71" t="e">
        <f t="shared" si="11"/>
        <v>#DIV/0!</v>
      </c>
      <c r="I191" s="72" t="e">
        <f t="shared" si="12"/>
        <v>#DIV/0!</v>
      </c>
      <c r="J191" s="17"/>
      <c r="K191" s="62"/>
    </row>
    <row r="192" spans="1:11" ht="19.9" customHeight="1">
      <c r="A192" s="34">
        <v>183</v>
      </c>
      <c r="B192" s="66"/>
      <c r="C192" s="67"/>
      <c r="D192" s="68">
        <f>SUM(Tableau42[[#This Row],[TBI et NBI Mensuel]]*12)</f>
        <v>0</v>
      </c>
      <c r="E192" s="69">
        <f>Tableau42[[#This Row],[NB Heures Mensuelles]]*12</f>
        <v>0</v>
      </c>
      <c r="F192" s="70" t="e">
        <f>Tableau42[[#This Row],[TBI-NBI Annuel]]/Tableau42[[#This Row],[Heures Annuelles]]*1820</f>
        <v>#DIV/0!</v>
      </c>
      <c r="G192" s="29">
        <f t="shared" si="10"/>
        <v>0</v>
      </c>
      <c r="H192" s="71" t="e">
        <f t="shared" si="11"/>
        <v>#DIV/0!</v>
      </c>
      <c r="I192" s="72" t="e">
        <f t="shared" si="12"/>
        <v>#DIV/0!</v>
      </c>
      <c r="J192" s="17"/>
      <c r="K192" s="62"/>
    </row>
    <row r="193" spans="1:11" ht="19.9" customHeight="1">
      <c r="A193" s="34">
        <v>184</v>
      </c>
      <c r="B193" s="66"/>
      <c r="C193" s="67"/>
      <c r="D193" s="68">
        <f>SUM(Tableau42[[#This Row],[TBI et NBI Mensuel]]*12)</f>
        <v>0</v>
      </c>
      <c r="E193" s="69">
        <f>Tableau42[[#This Row],[NB Heures Mensuelles]]*12</f>
        <v>0</v>
      </c>
      <c r="F193" s="70" t="e">
        <f>Tableau42[[#This Row],[TBI-NBI Annuel]]/Tableau42[[#This Row],[Heures Annuelles]]*1820</f>
        <v>#DIV/0!</v>
      </c>
      <c r="G193" s="29">
        <f t="shared" si="10"/>
        <v>0</v>
      </c>
      <c r="H193" s="71" t="e">
        <f t="shared" si="11"/>
        <v>#DIV/0!</v>
      </c>
      <c r="I193" s="72" t="e">
        <f t="shared" si="12"/>
        <v>#DIV/0!</v>
      </c>
      <c r="J193" s="17"/>
      <c r="K193" s="62"/>
    </row>
    <row r="194" spans="1:11" ht="19.9" customHeight="1">
      <c r="A194" s="34">
        <v>185</v>
      </c>
      <c r="B194" s="66"/>
      <c r="C194" s="67"/>
      <c r="D194" s="68">
        <f>SUM(Tableau42[[#This Row],[TBI et NBI Mensuel]]*12)</f>
        <v>0</v>
      </c>
      <c r="E194" s="69">
        <f>Tableau42[[#This Row],[NB Heures Mensuelles]]*12</f>
        <v>0</v>
      </c>
      <c r="F194" s="70" t="e">
        <f>Tableau42[[#This Row],[TBI-NBI Annuel]]/Tableau42[[#This Row],[Heures Annuelles]]*1820</f>
        <v>#DIV/0!</v>
      </c>
      <c r="G194" s="29">
        <f t="shared" si="10"/>
        <v>0</v>
      </c>
      <c r="H194" s="71" t="e">
        <f t="shared" si="11"/>
        <v>#DIV/0!</v>
      </c>
      <c r="I194" s="72" t="e">
        <f t="shared" si="12"/>
        <v>#DIV/0!</v>
      </c>
      <c r="J194" s="17"/>
      <c r="K194" s="62"/>
    </row>
    <row r="195" spans="1:11" ht="19.9" customHeight="1">
      <c r="A195" s="34">
        <v>186</v>
      </c>
      <c r="B195" s="66"/>
      <c r="C195" s="67"/>
      <c r="D195" s="68">
        <f>SUM(Tableau42[[#This Row],[TBI et NBI Mensuel]]*12)</f>
        <v>0</v>
      </c>
      <c r="E195" s="69">
        <f>Tableau42[[#This Row],[NB Heures Mensuelles]]*12</f>
        <v>0</v>
      </c>
      <c r="F195" s="70" t="e">
        <f>Tableau42[[#This Row],[TBI-NBI Annuel]]/Tableau42[[#This Row],[Heures Annuelles]]*1820</f>
        <v>#DIV/0!</v>
      </c>
      <c r="G195" s="29">
        <f t="shared" si="10"/>
        <v>0</v>
      </c>
      <c r="H195" s="71" t="e">
        <f t="shared" si="11"/>
        <v>#DIV/0!</v>
      </c>
      <c r="I195" s="72" t="e">
        <f t="shared" si="12"/>
        <v>#DIV/0!</v>
      </c>
      <c r="J195" s="17"/>
      <c r="K195" s="62"/>
    </row>
    <row r="196" spans="1:11" ht="19.9" customHeight="1">
      <c r="A196" s="34">
        <v>187</v>
      </c>
      <c r="B196" s="66"/>
      <c r="C196" s="67"/>
      <c r="D196" s="68">
        <f>SUM(Tableau42[[#This Row],[TBI et NBI Mensuel]]*12)</f>
        <v>0</v>
      </c>
      <c r="E196" s="69">
        <f>Tableau42[[#This Row],[NB Heures Mensuelles]]*12</f>
        <v>0</v>
      </c>
      <c r="F196" s="70" t="e">
        <f>Tableau42[[#This Row],[TBI-NBI Annuel]]/Tableau42[[#This Row],[Heures Annuelles]]*1820</f>
        <v>#DIV/0!</v>
      </c>
      <c r="G196" s="29">
        <f t="shared" si="10"/>
        <v>0</v>
      </c>
      <c r="H196" s="71" t="e">
        <f t="shared" si="11"/>
        <v>#DIV/0!</v>
      </c>
      <c r="I196" s="72" t="e">
        <f t="shared" si="12"/>
        <v>#DIV/0!</v>
      </c>
      <c r="J196" s="17"/>
      <c r="K196" s="62"/>
    </row>
    <row r="197" spans="1:11" ht="19.9" customHeight="1">
      <c r="A197" s="34">
        <v>188</v>
      </c>
      <c r="B197" s="66"/>
      <c r="C197" s="67"/>
      <c r="D197" s="68">
        <f>SUM(Tableau42[[#This Row],[TBI et NBI Mensuel]]*12)</f>
        <v>0</v>
      </c>
      <c r="E197" s="69">
        <f>Tableau42[[#This Row],[NB Heures Mensuelles]]*12</f>
        <v>0</v>
      </c>
      <c r="F197" s="70" t="e">
        <f>Tableau42[[#This Row],[TBI-NBI Annuel]]/Tableau42[[#This Row],[Heures Annuelles]]*1820</f>
        <v>#DIV/0!</v>
      </c>
      <c r="G197" s="29">
        <f t="shared" si="10"/>
        <v>0</v>
      </c>
      <c r="H197" s="71" t="e">
        <f t="shared" si="11"/>
        <v>#DIV/0!</v>
      </c>
      <c r="I197" s="72" t="e">
        <f t="shared" si="12"/>
        <v>#DIV/0!</v>
      </c>
      <c r="J197" s="17"/>
      <c r="K197" s="62"/>
    </row>
    <row r="198" spans="1:11" ht="19.9" customHeight="1">
      <c r="A198" s="34">
        <v>189</v>
      </c>
      <c r="B198" s="66"/>
      <c r="C198" s="67"/>
      <c r="D198" s="68">
        <f>SUM(Tableau42[[#This Row],[TBI et NBI Mensuel]]*12)</f>
        <v>0</v>
      </c>
      <c r="E198" s="69">
        <f>Tableau42[[#This Row],[NB Heures Mensuelles]]*12</f>
        <v>0</v>
      </c>
      <c r="F198" s="70" t="e">
        <f>Tableau42[[#This Row],[TBI-NBI Annuel]]/Tableau42[[#This Row],[Heures Annuelles]]*1820</f>
        <v>#DIV/0!</v>
      </c>
      <c r="G198" s="29">
        <f t="shared" si="10"/>
        <v>0</v>
      </c>
      <c r="H198" s="71" t="e">
        <f t="shared" si="11"/>
        <v>#DIV/0!</v>
      </c>
      <c r="I198" s="72" t="e">
        <f t="shared" si="12"/>
        <v>#DIV/0!</v>
      </c>
      <c r="J198" s="17"/>
      <c r="K198" s="62"/>
    </row>
    <row r="199" spans="1:11" ht="19.9" customHeight="1">
      <c r="A199" s="34">
        <v>190</v>
      </c>
      <c r="B199" s="66"/>
      <c r="C199" s="67"/>
      <c r="D199" s="68">
        <f>SUM(Tableau42[[#This Row],[TBI et NBI Mensuel]]*12)</f>
        <v>0</v>
      </c>
      <c r="E199" s="69">
        <f>Tableau42[[#This Row],[NB Heures Mensuelles]]*12</f>
        <v>0</v>
      </c>
      <c r="F199" s="70" t="e">
        <f>Tableau42[[#This Row],[TBI-NBI Annuel]]/Tableau42[[#This Row],[Heures Annuelles]]*1820</f>
        <v>#DIV/0!</v>
      </c>
      <c r="G199" s="29">
        <f t="shared" si="10"/>
        <v>0</v>
      </c>
      <c r="H199" s="71" t="e">
        <f t="shared" si="11"/>
        <v>#DIV/0!</v>
      </c>
      <c r="I199" s="72" t="e">
        <f t="shared" si="12"/>
        <v>#DIV/0!</v>
      </c>
      <c r="J199" s="17"/>
      <c r="K199" s="62"/>
    </row>
    <row r="200" spans="1:11" ht="19.9" customHeight="1">
      <c r="A200" s="34">
        <v>191</v>
      </c>
      <c r="B200" s="66"/>
      <c r="C200" s="67"/>
      <c r="D200" s="68">
        <f>SUM(Tableau42[[#This Row],[TBI et NBI Mensuel]]*12)</f>
        <v>0</v>
      </c>
      <c r="E200" s="69">
        <f>Tableau42[[#This Row],[NB Heures Mensuelles]]*12</f>
        <v>0</v>
      </c>
      <c r="F200" s="70" t="e">
        <f>Tableau42[[#This Row],[TBI-NBI Annuel]]/Tableau42[[#This Row],[Heures Annuelles]]*1820</f>
        <v>#DIV/0!</v>
      </c>
      <c r="G200" s="29">
        <f t="shared" si="10"/>
        <v>0</v>
      </c>
      <c r="H200" s="71" t="e">
        <f aca="true" t="shared" si="13" ref="H200:H208">IF(G200&lt;=O$12,G200,O$12)</f>
        <v>#DIV/0!</v>
      </c>
      <c r="I200" s="72" t="e">
        <f aca="true" t="shared" si="14" ref="I200:I208">G200-H200</f>
        <v>#DIV/0!</v>
      </c>
      <c r="J200" s="17"/>
      <c r="K200" s="62"/>
    </row>
    <row r="201" spans="1:11" ht="19.9" customHeight="1">
      <c r="A201" s="34">
        <v>192</v>
      </c>
      <c r="B201" s="66"/>
      <c r="C201" s="67"/>
      <c r="D201" s="68">
        <f>SUM(Tableau42[[#This Row],[TBI et NBI Mensuel]]*12)</f>
        <v>0</v>
      </c>
      <c r="E201" s="69">
        <f>Tableau42[[#This Row],[NB Heures Mensuelles]]*12</f>
        <v>0</v>
      </c>
      <c r="F201" s="70" t="e">
        <f>Tableau42[[#This Row],[TBI-NBI Annuel]]/Tableau42[[#This Row],[Heures Annuelles]]*1820</f>
        <v>#DIV/0!</v>
      </c>
      <c r="G201" s="29">
        <f t="shared" si="10"/>
        <v>0</v>
      </c>
      <c r="H201" s="71" t="e">
        <f t="shared" si="13"/>
        <v>#DIV/0!</v>
      </c>
      <c r="I201" s="72" t="e">
        <f t="shared" si="14"/>
        <v>#DIV/0!</v>
      </c>
      <c r="J201" s="17"/>
      <c r="K201" s="62"/>
    </row>
    <row r="202" spans="1:11" ht="19.9" customHeight="1">
      <c r="A202" s="34">
        <v>193</v>
      </c>
      <c r="B202" s="66"/>
      <c r="C202" s="67"/>
      <c r="D202" s="68">
        <f>SUM(Tableau42[[#This Row],[TBI et NBI Mensuel]]*12)</f>
        <v>0</v>
      </c>
      <c r="E202" s="69">
        <f>Tableau42[[#This Row],[NB Heures Mensuelles]]*12</f>
        <v>0</v>
      </c>
      <c r="F202" s="70" t="e">
        <f>Tableau42[[#This Row],[TBI-NBI Annuel]]/Tableau42[[#This Row],[Heures Annuelles]]*1820</f>
        <v>#DIV/0!</v>
      </c>
      <c r="G202" s="29">
        <f aca="true" t="shared" si="15" ref="G202:G265">(D202/12)*1.59%</f>
        <v>0</v>
      </c>
      <c r="H202" s="71" t="e">
        <f t="shared" si="13"/>
        <v>#DIV/0!</v>
      </c>
      <c r="I202" s="72" t="e">
        <f t="shared" si="14"/>
        <v>#DIV/0!</v>
      </c>
      <c r="J202" s="17"/>
      <c r="K202" s="62"/>
    </row>
    <row r="203" spans="1:11" ht="19.9" customHeight="1">
      <c r="A203" s="34">
        <v>194</v>
      </c>
      <c r="B203" s="66"/>
      <c r="C203" s="67"/>
      <c r="D203" s="68">
        <f>SUM(Tableau42[[#This Row],[TBI et NBI Mensuel]]*12)</f>
        <v>0</v>
      </c>
      <c r="E203" s="69">
        <f>Tableau42[[#This Row],[NB Heures Mensuelles]]*12</f>
        <v>0</v>
      </c>
      <c r="F203" s="70" t="e">
        <f>Tableau42[[#This Row],[TBI-NBI Annuel]]/Tableau42[[#This Row],[Heures Annuelles]]*1820</f>
        <v>#DIV/0!</v>
      </c>
      <c r="G203" s="29">
        <f t="shared" si="15"/>
        <v>0</v>
      </c>
      <c r="H203" s="71" t="e">
        <f t="shared" si="13"/>
        <v>#DIV/0!</v>
      </c>
      <c r="I203" s="72" t="e">
        <f t="shared" si="14"/>
        <v>#DIV/0!</v>
      </c>
      <c r="J203" s="17"/>
      <c r="K203" s="62"/>
    </row>
    <row r="204" spans="1:11" ht="19.9" customHeight="1">
      <c r="A204" s="34">
        <v>195</v>
      </c>
      <c r="B204" s="66"/>
      <c r="C204" s="67"/>
      <c r="D204" s="68">
        <f>SUM(Tableau42[[#This Row],[TBI et NBI Mensuel]]*12)</f>
        <v>0</v>
      </c>
      <c r="E204" s="69">
        <f>Tableau42[[#This Row],[NB Heures Mensuelles]]*12</f>
        <v>0</v>
      </c>
      <c r="F204" s="70" t="e">
        <f>Tableau42[[#This Row],[TBI-NBI Annuel]]/Tableau42[[#This Row],[Heures Annuelles]]*1820</f>
        <v>#DIV/0!</v>
      </c>
      <c r="G204" s="29">
        <f t="shared" si="15"/>
        <v>0</v>
      </c>
      <c r="H204" s="71" t="e">
        <f t="shared" si="13"/>
        <v>#DIV/0!</v>
      </c>
      <c r="I204" s="72" t="e">
        <f t="shared" si="14"/>
        <v>#DIV/0!</v>
      </c>
      <c r="J204" s="17"/>
      <c r="K204" s="62"/>
    </row>
    <row r="205" spans="1:11" ht="19.9" customHeight="1">
      <c r="A205" s="34">
        <v>196</v>
      </c>
      <c r="B205" s="66"/>
      <c r="C205" s="67"/>
      <c r="D205" s="68">
        <f>SUM(Tableau42[[#This Row],[TBI et NBI Mensuel]]*12)</f>
        <v>0</v>
      </c>
      <c r="E205" s="69">
        <f>Tableau42[[#This Row],[NB Heures Mensuelles]]*12</f>
        <v>0</v>
      </c>
      <c r="F205" s="70" t="e">
        <f>Tableau42[[#This Row],[TBI-NBI Annuel]]/Tableau42[[#This Row],[Heures Annuelles]]*1820</f>
        <v>#DIV/0!</v>
      </c>
      <c r="G205" s="29">
        <f t="shared" si="15"/>
        <v>0</v>
      </c>
      <c r="H205" s="71" t="e">
        <f t="shared" si="13"/>
        <v>#DIV/0!</v>
      </c>
      <c r="I205" s="72" t="e">
        <f t="shared" si="14"/>
        <v>#DIV/0!</v>
      </c>
      <c r="J205" s="17"/>
      <c r="K205" s="62"/>
    </row>
    <row r="206" spans="1:11" ht="19.9" customHeight="1">
      <c r="A206" s="34">
        <v>197</v>
      </c>
      <c r="B206" s="35"/>
      <c r="C206" s="36"/>
      <c r="D206" s="68">
        <f>SUM(Tableau42[[#This Row],[TBI et NBI Mensuel]]*12)</f>
        <v>0</v>
      </c>
      <c r="E206" s="69">
        <f>Tableau42[[#This Row],[NB Heures Mensuelles]]*12</f>
        <v>0</v>
      </c>
      <c r="F206" s="70" t="e">
        <f>Tableau42[[#This Row],[TBI-NBI Annuel]]/Tableau42[[#This Row],[Heures Annuelles]]*1820</f>
        <v>#DIV/0!</v>
      </c>
      <c r="G206" s="29">
        <f t="shared" si="15"/>
        <v>0</v>
      </c>
      <c r="H206" s="71" t="e">
        <f t="shared" si="13"/>
        <v>#DIV/0!</v>
      </c>
      <c r="I206" s="72" t="e">
        <f t="shared" si="14"/>
        <v>#DIV/0!</v>
      </c>
      <c r="J206" s="17"/>
      <c r="K206" s="62"/>
    </row>
    <row r="207" spans="1:11" ht="19.9" customHeight="1">
      <c r="A207" s="34">
        <v>198</v>
      </c>
      <c r="B207" s="35"/>
      <c r="C207" s="36"/>
      <c r="D207" s="68">
        <f>SUM(Tableau42[[#This Row],[TBI et NBI Mensuel]]*12)</f>
        <v>0</v>
      </c>
      <c r="E207" s="69">
        <f>Tableau42[[#This Row],[NB Heures Mensuelles]]*12</f>
        <v>0</v>
      </c>
      <c r="F207" s="70" t="e">
        <f>Tableau42[[#This Row],[TBI-NBI Annuel]]/Tableau42[[#This Row],[Heures Annuelles]]*1820</f>
        <v>#DIV/0!</v>
      </c>
      <c r="G207" s="29">
        <f t="shared" si="15"/>
        <v>0</v>
      </c>
      <c r="H207" s="71" t="e">
        <f t="shared" si="13"/>
        <v>#DIV/0!</v>
      </c>
      <c r="I207" s="72" t="e">
        <f t="shared" si="14"/>
        <v>#DIV/0!</v>
      </c>
      <c r="J207" s="17"/>
      <c r="K207" s="62"/>
    </row>
    <row r="208" spans="1:11" ht="19.9" customHeight="1">
      <c r="A208" s="34">
        <v>199</v>
      </c>
      <c r="B208" s="35"/>
      <c r="C208" s="36"/>
      <c r="D208" s="68">
        <f>SUM(Tableau42[[#This Row],[TBI et NBI Mensuel]]*12)</f>
        <v>0</v>
      </c>
      <c r="E208" s="69">
        <f>Tableau42[[#This Row],[NB Heures Mensuelles]]*12</f>
        <v>0</v>
      </c>
      <c r="F208" s="70" t="e">
        <f>Tableau42[[#This Row],[TBI-NBI Annuel]]/Tableau42[[#This Row],[Heures Annuelles]]*1820</f>
        <v>#DIV/0!</v>
      </c>
      <c r="G208" s="29">
        <f t="shared" si="15"/>
        <v>0</v>
      </c>
      <c r="H208" s="71" t="e">
        <f t="shared" si="13"/>
        <v>#DIV/0!</v>
      </c>
      <c r="I208" s="72" t="e">
        <f t="shared" si="14"/>
        <v>#DIV/0!</v>
      </c>
      <c r="J208" s="17"/>
      <c r="K208" s="62"/>
    </row>
    <row r="209" spans="1:11" ht="19.9" customHeight="1">
      <c r="A209" s="34">
        <v>200</v>
      </c>
      <c r="B209" s="66"/>
      <c r="C209" s="67"/>
      <c r="D209" s="68"/>
      <c r="E209" s="69"/>
      <c r="F209" s="70"/>
      <c r="G209" s="29">
        <f t="shared" si="15"/>
        <v>0</v>
      </c>
      <c r="H209" s="71"/>
      <c r="I209" s="72"/>
      <c r="J209" s="17"/>
      <c r="K209" s="62"/>
    </row>
    <row r="210" spans="1:11" ht="19.9" customHeight="1">
      <c r="A210" s="34">
        <v>201</v>
      </c>
      <c r="B210" s="66"/>
      <c r="C210" s="67"/>
      <c r="D210" s="68">
        <f>SUM(Tableau42[[#This Row],[TBI et NBI Mensuel]]*12)</f>
        <v>0</v>
      </c>
      <c r="E210" s="69">
        <f>Tableau42[[#This Row],[NB Heures Mensuelles]]*12</f>
        <v>0</v>
      </c>
      <c r="F210" s="70" t="e">
        <f>Tableau42[[#This Row],[TBI-NBI Annuel]]/Tableau42[[#This Row],[Heures Annuelles]]*1820</f>
        <v>#DIV/0!</v>
      </c>
      <c r="G210" s="29">
        <f t="shared" si="15"/>
        <v>0</v>
      </c>
      <c r="H210" s="71" t="e">
        <f aca="true" t="shared" si="16" ref="H210:H241">IF(G210&lt;=O$12,G210,O$12)</f>
        <v>#DIV/0!</v>
      </c>
      <c r="I210" s="72" t="e">
        <f aca="true" t="shared" si="17" ref="I210:I241">G210-H210</f>
        <v>#DIV/0!</v>
      </c>
      <c r="J210" s="17"/>
      <c r="K210" s="62"/>
    </row>
    <row r="211" spans="1:11" ht="19.9" customHeight="1">
      <c r="A211" s="34">
        <v>202</v>
      </c>
      <c r="B211" s="66"/>
      <c r="C211" s="67"/>
      <c r="D211" s="68">
        <f>SUM(Tableau42[[#This Row],[TBI et NBI Mensuel]]*12)</f>
        <v>0</v>
      </c>
      <c r="E211" s="69">
        <f>Tableau42[[#This Row],[NB Heures Mensuelles]]*12</f>
        <v>0</v>
      </c>
      <c r="F211" s="70" t="e">
        <f>Tableau42[[#This Row],[TBI-NBI Annuel]]/Tableau42[[#This Row],[Heures Annuelles]]*1820</f>
        <v>#DIV/0!</v>
      </c>
      <c r="G211" s="29">
        <f t="shared" si="15"/>
        <v>0</v>
      </c>
      <c r="H211" s="71" t="e">
        <f t="shared" si="16"/>
        <v>#DIV/0!</v>
      </c>
      <c r="I211" s="72" t="e">
        <f t="shared" si="17"/>
        <v>#DIV/0!</v>
      </c>
      <c r="J211" s="17"/>
      <c r="K211" s="62"/>
    </row>
    <row r="212" spans="1:11" ht="19.9" customHeight="1">
      <c r="A212" s="34">
        <v>203</v>
      </c>
      <c r="B212" s="66"/>
      <c r="C212" s="67"/>
      <c r="D212" s="68">
        <f>SUM(Tableau42[[#This Row],[TBI et NBI Mensuel]]*12)</f>
        <v>0</v>
      </c>
      <c r="E212" s="69">
        <f>Tableau42[[#This Row],[NB Heures Mensuelles]]*12</f>
        <v>0</v>
      </c>
      <c r="F212" s="70" t="e">
        <f>Tableau42[[#This Row],[TBI-NBI Annuel]]/Tableau42[[#This Row],[Heures Annuelles]]*1820</f>
        <v>#DIV/0!</v>
      </c>
      <c r="G212" s="29">
        <f t="shared" si="15"/>
        <v>0</v>
      </c>
      <c r="H212" s="71" t="e">
        <f t="shared" si="16"/>
        <v>#DIV/0!</v>
      </c>
      <c r="I212" s="72" t="e">
        <f t="shared" si="17"/>
        <v>#DIV/0!</v>
      </c>
      <c r="J212" s="17"/>
      <c r="K212" s="62"/>
    </row>
    <row r="213" spans="1:11" ht="19.9" customHeight="1">
      <c r="A213" s="34">
        <v>204</v>
      </c>
      <c r="B213" s="66"/>
      <c r="C213" s="67"/>
      <c r="D213" s="68">
        <f>SUM(Tableau42[[#This Row],[TBI et NBI Mensuel]]*12)</f>
        <v>0</v>
      </c>
      <c r="E213" s="69">
        <f>Tableau42[[#This Row],[NB Heures Mensuelles]]*12</f>
        <v>0</v>
      </c>
      <c r="F213" s="70" t="e">
        <f>Tableau42[[#This Row],[TBI-NBI Annuel]]/Tableau42[[#This Row],[Heures Annuelles]]*1820</f>
        <v>#DIV/0!</v>
      </c>
      <c r="G213" s="29">
        <f t="shared" si="15"/>
        <v>0</v>
      </c>
      <c r="H213" s="71" t="e">
        <f t="shared" si="16"/>
        <v>#DIV/0!</v>
      </c>
      <c r="I213" s="72" t="e">
        <f t="shared" si="17"/>
        <v>#DIV/0!</v>
      </c>
      <c r="J213" s="17"/>
      <c r="K213" s="62"/>
    </row>
    <row r="214" spans="1:11" ht="19.9" customHeight="1">
      <c r="A214" s="34">
        <v>205</v>
      </c>
      <c r="B214" s="66"/>
      <c r="C214" s="67"/>
      <c r="D214" s="68">
        <f>SUM(Tableau42[[#This Row],[TBI et NBI Mensuel]]*12)</f>
        <v>0</v>
      </c>
      <c r="E214" s="69">
        <f>Tableau42[[#This Row],[NB Heures Mensuelles]]*12</f>
        <v>0</v>
      </c>
      <c r="F214" s="70" t="e">
        <f>Tableau42[[#This Row],[TBI-NBI Annuel]]/Tableau42[[#This Row],[Heures Annuelles]]*1820</f>
        <v>#DIV/0!</v>
      </c>
      <c r="G214" s="29">
        <f t="shared" si="15"/>
        <v>0</v>
      </c>
      <c r="H214" s="71" t="e">
        <f t="shared" si="16"/>
        <v>#DIV/0!</v>
      </c>
      <c r="I214" s="72" t="e">
        <f t="shared" si="17"/>
        <v>#DIV/0!</v>
      </c>
      <c r="J214" s="17"/>
      <c r="K214" s="62"/>
    </row>
    <row r="215" spans="1:11" ht="19.9" customHeight="1">
      <c r="A215" s="34">
        <v>206</v>
      </c>
      <c r="B215" s="66"/>
      <c r="C215" s="67"/>
      <c r="D215" s="68">
        <f>SUM(Tableau42[[#This Row],[TBI et NBI Mensuel]]*12)</f>
        <v>0</v>
      </c>
      <c r="E215" s="69">
        <f>Tableau42[[#This Row],[NB Heures Mensuelles]]*12</f>
        <v>0</v>
      </c>
      <c r="F215" s="70" t="e">
        <f>Tableau42[[#This Row],[TBI-NBI Annuel]]/Tableau42[[#This Row],[Heures Annuelles]]*1820</f>
        <v>#DIV/0!</v>
      </c>
      <c r="G215" s="29">
        <f t="shared" si="15"/>
        <v>0</v>
      </c>
      <c r="H215" s="71" t="e">
        <f t="shared" si="16"/>
        <v>#DIV/0!</v>
      </c>
      <c r="I215" s="72" t="e">
        <f t="shared" si="17"/>
        <v>#DIV/0!</v>
      </c>
      <c r="J215" s="17"/>
      <c r="K215" s="62"/>
    </row>
    <row r="216" spans="1:11" ht="19.9" customHeight="1">
      <c r="A216" s="34">
        <v>207</v>
      </c>
      <c r="B216" s="66"/>
      <c r="C216" s="67"/>
      <c r="D216" s="68">
        <f>SUM(Tableau42[[#This Row],[TBI et NBI Mensuel]]*12)</f>
        <v>0</v>
      </c>
      <c r="E216" s="69">
        <f>Tableau42[[#This Row],[NB Heures Mensuelles]]*12</f>
        <v>0</v>
      </c>
      <c r="F216" s="70" t="e">
        <f>Tableau42[[#This Row],[TBI-NBI Annuel]]/Tableau42[[#This Row],[Heures Annuelles]]*1820</f>
        <v>#DIV/0!</v>
      </c>
      <c r="G216" s="29">
        <f t="shared" si="15"/>
        <v>0</v>
      </c>
      <c r="H216" s="71" t="e">
        <f t="shared" si="16"/>
        <v>#DIV/0!</v>
      </c>
      <c r="I216" s="72" t="e">
        <f t="shared" si="17"/>
        <v>#DIV/0!</v>
      </c>
      <c r="J216" s="17"/>
      <c r="K216" s="62"/>
    </row>
    <row r="217" spans="1:11" ht="19.9" customHeight="1">
      <c r="A217" s="34">
        <v>208</v>
      </c>
      <c r="B217" s="66"/>
      <c r="C217" s="67"/>
      <c r="D217" s="68">
        <f>SUM(Tableau42[[#This Row],[TBI et NBI Mensuel]]*12)</f>
        <v>0</v>
      </c>
      <c r="E217" s="69">
        <f>Tableau42[[#This Row],[NB Heures Mensuelles]]*12</f>
        <v>0</v>
      </c>
      <c r="F217" s="70" t="e">
        <f>Tableau42[[#This Row],[TBI-NBI Annuel]]/Tableau42[[#This Row],[Heures Annuelles]]*1820</f>
        <v>#DIV/0!</v>
      </c>
      <c r="G217" s="29">
        <f t="shared" si="15"/>
        <v>0</v>
      </c>
      <c r="H217" s="71" t="e">
        <f t="shared" si="16"/>
        <v>#DIV/0!</v>
      </c>
      <c r="I217" s="72" t="e">
        <f t="shared" si="17"/>
        <v>#DIV/0!</v>
      </c>
      <c r="J217" s="17"/>
      <c r="K217" s="62"/>
    </row>
    <row r="218" spans="1:11" ht="19.9" customHeight="1">
      <c r="A218" s="34">
        <v>209</v>
      </c>
      <c r="B218" s="66"/>
      <c r="C218" s="67"/>
      <c r="D218" s="68">
        <f>SUM(Tableau42[[#This Row],[TBI et NBI Mensuel]]*12)</f>
        <v>0</v>
      </c>
      <c r="E218" s="69">
        <f>Tableau42[[#This Row],[NB Heures Mensuelles]]*12</f>
        <v>0</v>
      </c>
      <c r="F218" s="70" t="e">
        <f>Tableau42[[#This Row],[TBI-NBI Annuel]]/Tableau42[[#This Row],[Heures Annuelles]]*1820</f>
        <v>#DIV/0!</v>
      </c>
      <c r="G218" s="29">
        <f t="shared" si="15"/>
        <v>0</v>
      </c>
      <c r="H218" s="71" t="e">
        <f t="shared" si="16"/>
        <v>#DIV/0!</v>
      </c>
      <c r="I218" s="72" t="e">
        <f t="shared" si="17"/>
        <v>#DIV/0!</v>
      </c>
      <c r="J218" s="17"/>
      <c r="K218" s="62"/>
    </row>
    <row r="219" spans="1:11" ht="19.9" customHeight="1">
      <c r="A219" s="34">
        <v>210</v>
      </c>
      <c r="B219" s="66"/>
      <c r="C219" s="67"/>
      <c r="D219" s="68">
        <f>SUM(Tableau42[[#This Row],[TBI et NBI Mensuel]]*12)</f>
        <v>0</v>
      </c>
      <c r="E219" s="69">
        <f>Tableau42[[#This Row],[NB Heures Mensuelles]]*12</f>
        <v>0</v>
      </c>
      <c r="F219" s="70" t="e">
        <f>Tableau42[[#This Row],[TBI-NBI Annuel]]/Tableau42[[#This Row],[Heures Annuelles]]*1820</f>
        <v>#DIV/0!</v>
      </c>
      <c r="G219" s="29">
        <f t="shared" si="15"/>
        <v>0</v>
      </c>
      <c r="H219" s="71" t="e">
        <f t="shared" si="16"/>
        <v>#DIV/0!</v>
      </c>
      <c r="I219" s="72" t="e">
        <f t="shared" si="17"/>
        <v>#DIV/0!</v>
      </c>
      <c r="J219" s="17"/>
      <c r="K219" s="62"/>
    </row>
    <row r="220" spans="1:11" ht="19.9" customHeight="1">
      <c r="A220" s="34">
        <v>211</v>
      </c>
      <c r="B220" s="66"/>
      <c r="C220" s="67"/>
      <c r="D220" s="68">
        <f>SUM(Tableau42[[#This Row],[TBI et NBI Mensuel]]*12)</f>
        <v>0</v>
      </c>
      <c r="E220" s="69">
        <f>Tableau42[[#This Row],[NB Heures Mensuelles]]*12</f>
        <v>0</v>
      </c>
      <c r="F220" s="70" t="e">
        <f>Tableau42[[#This Row],[TBI-NBI Annuel]]/Tableau42[[#This Row],[Heures Annuelles]]*1820</f>
        <v>#DIV/0!</v>
      </c>
      <c r="G220" s="29">
        <f t="shared" si="15"/>
        <v>0</v>
      </c>
      <c r="H220" s="71" t="e">
        <f t="shared" si="16"/>
        <v>#DIV/0!</v>
      </c>
      <c r="I220" s="72" t="e">
        <f t="shared" si="17"/>
        <v>#DIV/0!</v>
      </c>
      <c r="J220" s="17"/>
      <c r="K220" s="62"/>
    </row>
    <row r="221" spans="1:11" ht="19.9" customHeight="1">
      <c r="A221" s="34">
        <v>212</v>
      </c>
      <c r="B221" s="66"/>
      <c r="C221" s="67"/>
      <c r="D221" s="68">
        <f>SUM(Tableau42[[#This Row],[TBI et NBI Mensuel]]*12)</f>
        <v>0</v>
      </c>
      <c r="E221" s="69">
        <f>Tableau42[[#This Row],[NB Heures Mensuelles]]*12</f>
        <v>0</v>
      </c>
      <c r="F221" s="70" t="e">
        <f>Tableau42[[#This Row],[TBI-NBI Annuel]]/Tableau42[[#This Row],[Heures Annuelles]]*1820</f>
        <v>#DIV/0!</v>
      </c>
      <c r="G221" s="29">
        <f t="shared" si="15"/>
        <v>0</v>
      </c>
      <c r="H221" s="71" t="e">
        <f t="shared" si="16"/>
        <v>#DIV/0!</v>
      </c>
      <c r="I221" s="72" t="e">
        <f t="shared" si="17"/>
        <v>#DIV/0!</v>
      </c>
      <c r="J221" s="17"/>
      <c r="K221" s="62"/>
    </row>
    <row r="222" spans="1:11" ht="19.9" customHeight="1">
      <c r="A222" s="34">
        <v>213</v>
      </c>
      <c r="B222" s="66"/>
      <c r="C222" s="67"/>
      <c r="D222" s="68">
        <f>SUM(Tableau42[[#This Row],[TBI et NBI Mensuel]]*12)</f>
        <v>0</v>
      </c>
      <c r="E222" s="69">
        <f>Tableau42[[#This Row],[NB Heures Mensuelles]]*12</f>
        <v>0</v>
      </c>
      <c r="F222" s="70" t="e">
        <f>Tableau42[[#This Row],[TBI-NBI Annuel]]/Tableau42[[#This Row],[Heures Annuelles]]*1820</f>
        <v>#DIV/0!</v>
      </c>
      <c r="G222" s="29">
        <f t="shared" si="15"/>
        <v>0</v>
      </c>
      <c r="H222" s="71" t="e">
        <f t="shared" si="16"/>
        <v>#DIV/0!</v>
      </c>
      <c r="I222" s="72" t="e">
        <f t="shared" si="17"/>
        <v>#DIV/0!</v>
      </c>
      <c r="J222" s="17"/>
      <c r="K222" s="62"/>
    </row>
    <row r="223" spans="1:11" ht="19.9" customHeight="1">
      <c r="A223" s="34">
        <v>214</v>
      </c>
      <c r="B223" s="66"/>
      <c r="C223" s="67"/>
      <c r="D223" s="68">
        <f>SUM(Tableau42[[#This Row],[TBI et NBI Mensuel]]*12)</f>
        <v>0</v>
      </c>
      <c r="E223" s="69">
        <f>Tableau42[[#This Row],[NB Heures Mensuelles]]*12</f>
        <v>0</v>
      </c>
      <c r="F223" s="70" t="e">
        <f>Tableau42[[#This Row],[TBI-NBI Annuel]]/Tableau42[[#This Row],[Heures Annuelles]]*1820</f>
        <v>#DIV/0!</v>
      </c>
      <c r="G223" s="29">
        <f t="shared" si="15"/>
        <v>0</v>
      </c>
      <c r="H223" s="71" t="e">
        <f t="shared" si="16"/>
        <v>#DIV/0!</v>
      </c>
      <c r="I223" s="72" t="e">
        <f t="shared" si="17"/>
        <v>#DIV/0!</v>
      </c>
      <c r="J223" s="17"/>
      <c r="K223" s="62"/>
    </row>
    <row r="224" spans="1:11" ht="19.9" customHeight="1">
      <c r="A224" s="34">
        <v>215</v>
      </c>
      <c r="B224" s="66"/>
      <c r="C224" s="67"/>
      <c r="D224" s="68">
        <f>SUM(Tableau42[[#This Row],[TBI et NBI Mensuel]]*12)</f>
        <v>0</v>
      </c>
      <c r="E224" s="69">
        <f>Tableau42[[#This Row],[NB Heures Mensuelles]]*12</f>
        <v>0</v>
      </c>
      <c r="F224" s="70" t="e">
        <f>Tableau42[[#This Row],[TBI-NBI Annuel]]/Tableau42[[#This Row],[Heures Annuelles]]*1820</f>
        <v>#DIV/0!</v>
      </c>
      <c r="G224" s="29">
        <f t="shared" si="15"/>
        <v>0</v>
      </c>
      <c r="H224" s="71" t="e">
        <f t="shared" si="16"/>
        <v>#DIV/0!</v>
      </c>
      <c r="I224" s="72" t="e">
        <f t="shared" si="17"/>
        <v>#DIV/0!</v>
      </c>
      <c r="J224" s="17"/>
      <c r="K224" s="62"/>
    </row>
    <row r="225" spans="1:11" ht="19.9" customHeight="1">
      <c r="A225" s="34">
        <v>216</v>
      </c>
      <c r="B225" s="66"/>
      <c r="C225" s="67"/>
      <c r="D225" s="68">
        <f>SUM(Tableau42[[#This Row],[TBI et NBI Mensuel]]*12)</f>
        <v>0</v>
      </c>
      <c r="E225" s="69">
        <f>Tableau42[[#This Row],[NB Heures Mensuelles]]*12</f>
        <v>0</v>
      </c>
      <c r="F225" s="70" t="e">
        <f>Tableau42[[#This Row],[TBI-NBI Annuel]]/Tableau42[[#This Row],[Heures Annuelles]]*1820</f>
        <v>#DIV/0!</v>
      </c>
      <c r="G225" s="29">
        <f t="shared" si="15"/>
        <v>0</v>
      </c>
      <c r="H225" s="71" t="e">
        <f t="shared" si="16"/>
        <v>#DIV/0!</v>
      </c>
      <c r="I225" s="72" t="e">
        <f t="shared" si="17"/>
        <v>#DIV/0!</v>
      </c>
      <c r="J225" s="17"/>
      <c r="K225" s="62"/>
    </row>
    <row r="226" spans="1:11" ht="19.9" customHeight="1">
      <c r="A226" s="34">
        <v>217</v>
      </c>
      <c r="B226" s="66"/>
      <c r="C226" s="67"/>
      <c r="D226" s="68">
        <f>SUM(Tableau42[[#This Row],[TBI et NBI Mensuel]]*12)</f>
        <v>0</v>
      </c>
      <c r="E226" s="69">
        <f>Tableau42[[#This Row],[NB Heures Mensuelles]]*12</f>
        <v>0</v>
      </c>
      <c r="F226" s="70" t="e">
        <f>Tableau42[[#This Row],[TBI-NBI Annuel]]/Tableau42[[#This Row],[Heures Annuelles]]*1820</f>
        <v>#DIV/0!</v>
      </c>
      <c r="G226" s="29">
        <f t="shared" si="15"/>
        <v>0</v>
      </c>
      <c r="H226" s="71" t="e">
        <f t="shared" si="16"/>
        <v>#DIV/0!</v>
      </c>
      <c r="I226" s="72" t="e">
        <f t="shared" si="17"/>
        <v>#DIV/0!</v>
      </c>
      <c r="J226" s="17"/>
      <c r="K226" s="62"/>
    </row>
    <row r="227" spans="1:11" ht="19.9" customHeight="1">
      <c r="A227" s="34">
        <v>218</v>
      </c>
      <c r="B227" s="66"/>
      <c r="C227" s="67"/>
      <c r="D227" s="68">
        <f>SUM(Tableau42[[#This Row],[TBI et NBI Mensuel]]*12)</f>
        <v>0</v>
      </c>
      <c r="E227" s="69">
        <f>Tableau42[[#This Row],[NB Heures Mensuelles]]*12</f>
        <v>0</v>
      </c>
      <c r="F227" s="70" t="e">
        <f>Tableau42[[#This Row],[TBI-NBI Annuel]]/Tableau42[[#This Row],[Heures Annuelles]]*1820</f>
        <v>#DIV/0!</v>
      </c>
      <c r="G227" s="29">
        <f t="shared" si="15"/>
        <v>0</v>
      </c>
      <c r="H227" s="71" t="e">
        <f t="shared" si="16"/>
        <v>#DIV/0!</v>
      </c>
      <c r="I227" s="72" t="e">
        <f t="shared" si="17"/>
        <v>#DIV/0!</v>
      </c>
      <c r="J227" s="17"/>
      <c r="K227" s="62"/>
    </row>
    <row r="228" spans="1:11" ht="19.9" customHeight="1">
      <c r="A228" s="34">
        <v>219</v>
      </c>
      <c r="B228" s="66"/>
      <c r="C228" s="67"/>
      <c r="D228" s="68">
        <f>SUM(Tableau42[[#This Row],[TBI et NBI Mensuel]]*12)</f>
        <v>0</v>
      </c>
      <c r="E228" s="69">
        <f>Tableau42[[#This Row],[NB Heures Mensuelles]]*12</f>
        <v>0</v>
      </c>
      <c r="F228" s="70" t="e">
        <f>Tableau42[[#This Row],[TBI-NBI Annuel]]/Tableau42[[#This Row],[Heures Annuelles]]*1820</f>
        <v>#DIV/0!</v>
      </c>
      <c r="G228" s="29">
        <f t="shared" si="15"/>
        <v>0</v>
      </c>
      <c r="H228" s="71" t="e">
        <f t="shared" si="16"/>
        <v>#DIV/0!</v>
      </c>
      <c r="I228" s="72" t="e">
        <f t="shared" si="17"/>
        <v>#DIV/0!</v>
      </c>
      <c r="J228" s="17"/>
      <c r="K228" s="62"/>
    </row>
    <row r="229" spans="1:11" ht="19.9" customHeight="1">
      <c r="A229" s="34">
        <v>220</v>
      </c>
      <c r="B229" s="66"/>
      <c r="C229" s="67"/>
      <c r="D229" s="68">
        <f>SUM(Tableau42[[#This Row],[TBI et NBI Mensuel]]*12)</f>
        <v>0</v>
      </c>
      <c r="E229" s="69">
        <f>Tableau42[[#This Row],[NB Heures Mensuelles]]*12</f>
        <v>0</v>
      </c>
      <c r="F229" s="70" t="e">
        <f>Tableau42[[#This Row],[TBI-NBI Annuel]]/Tableau42[[#This Row],[Heures Annuelles]]*1820</f>
        <v>#DIV/0!</v>
      </c>
      <c r="G229" s="29">
        <f t="shared" si="15"/>
        <v>0</v>
      </c>
      <c r="H229" s="71" t="e">
        <f t="shared" si="16"/>
        <v>#DIV/0!</v>
      </c>
      <c r="I229" s="72" t="e">
        <f t="shared" si="17"/>
        <v>#DIV/0!</v>
      </c>
      <c r="J229" s="17"/>
      <c r="K229" s="62"/>
    </row>
    <row r="230" spans="1:11" ht="19.9" customHeight="1">
      <c r="A230" s="34">
        <v>221</v>
      </c>
      <c r="B230" s="66"/>
      <c r="C230" s="67"/>
      <c r="D230" s="68">
        <f>SUM(Tableau42[[#This Row],[TBI et NBI Mensuel]]*12)</f>
        <v>0</v>
      </c>
      <c r="E230" s="69">
        <f>Tableau42[[#This Row],[NB Heures Mensuelles]]*12</f>
        <v>0</v>
      </c>
      <c r="F230" s="70" t="e">
        <f>Tableau42[[#This Row],[TBI-NBI Annuel]]/Tableau42[[#This Row],[Heures Annuelles]]*1820</f>
        <v>#DIV/0!</v>
      </c>
      <c r="G230" s="29">
        <f t="shared" si="15"/>
        <v>0</v>
      </c>
      <c r="H230" s="71" t="e">
        <f t="shared" si="16"/>
        <v>#DIV/0!</v>
      </c>
      <c r="I230" s="72" t="e">
        <f t="shared" si="17"/>
        <v>#DIV/0!</v>
      </c>
      <c r="J230" s="17"/>
      <c r="K230" s="62"/>
    </row>
    <row r="231" spans="1:11" ht="19.9" customHeight="1">
      <c r="A231" s="34">
        <v>222</v>
      </c>
      <c r="B231" s="66"/>
      <c r="C231" s="67"/>
      <c r="D231" s="68">
        <f>SUM(Tableau42[[#This Row],[TBI et NBI Mensuel]]*12)</f>
        <v>0</v>
      </c>
      <c r="E231" s="69">
        <f>Tableau42[[#This Row],[NB Heures Mensuelles]]*12</f>
        <v>0</v>
      </c>
      <c r="F231" s="70" t="e">
        <f>Tableau42[[#This Row],[TBI-NBI Annuel]]/Tableau42[[#This Row],[Heures Annuelles]]*1820</f>
        <v>#DIV/0!</v>
      </c>
      <c r="G231" s="29">
        <f t="shared" si="15"/>
        <v>0</v>
      </c>
      <c r="H231" s="71" t="e">
        <f t="shared" si="16"/>
        <v>#DIV/0!</v>
      </c>
      <c r="I231" s="72" t="e">
        <f t="shared" si="17"/>
        <v>#DIV/0!</v>
      </c>
      <c r="J231" s="17"/>
      <c r="K231" s="62"/>
    </row>
    <row r="232" spans="1:11" ht="19.9" customHeight="1">
      <c r="A232" s="34">
        <v>223</v>
      </c>
      <c r="B232" s="66"/>
      <c r="C232" s="67"/>
      <c r="D232" s="68">
        <f>SUM(Tableau42[[#This Row],[TBI et NBI Mensuel]]*12)</f>
        <v>0</v>
      </c>
      <c r="E232" s="69">
        <f>Tableau42[[#This Row],[NB Heures Mensuelles]]*12</f>
        <v>0</v>
      </c>
      <c r="F232" s="70" t="e">
        <f>Tableau42[[#This Row],[TBI-NBI Annuel]]/Tableau42[[#This Row],[Heures Annuelles]]*1820</f>
        <v>#DIV/0!</v>
      </c>
      <c r="G232" s="29">
        <f t="shared" si="15"/>
        <v>0</v>
      </c>
      <c r="H232" s="71" t="e">
        <f t="shared" si="16"/>
        <v>#DIV/0!</v>
      </c>
      <c r="I232" s="72" t="e">
        <f t="shared" si="17"/>
        <v>#DIV/0!</v>
      </c>
      <c r="J232" s="17"/>
      <c r="K232" s="62"/>
    </row>
    <row r="233" spans="1:11" ht="19.9" customHeight="1">
      <c r="A233" s="34">
        <v>224</v>
      </c>
      <c r="B233" s="66"/>
      <c r="C233" s="67"/>
      <c r="D233" s="68">
        <f>SUM(Tableau42[[#This Row],[TBI et NBI Mensuel]]*12)</f>
        <v>0</v>
      </c>
      <c r="E233" s="69">
        <f>Tableau42[[#This Row],[NB Heures Mensuelles]]*12</f>
        <v>0</v>
      </c>
      <c r="F233" s="70" t="e">
        <f>Tableau42[[#This Row],[TBI-NBI Annuel]]/Tableau42[[#This Row],[Heures Annuelles]]*1820</f>
        <v>#DIV/0!</v>
      </c>
      <c r="G233" s="29">
        <f t="shared" si="15"/>
        <v>0</v>
      </c>
      <c r="H233" s="71" t="e">
        <f t="shared" si="16"/>
        <v>#DIV/0!</v>
      </c>
      <c r="I233" s="72" t="e">
        <f t="shared" si="17"/>
        <v>#DIV/0!</v>
      </c>
      <c r="J233" s="17"/>
      <c r="K233" s="62"/>
    </row>
    <row r="234" spans="1:11" ht="19.9" customHeight="1">
      <c r="A234" s="34">
        <v>225</v>
      </c>
      <c r="B234" s="66"/>
      <c r="C234" s="67"/>
      <c r="D234" s="68">
        <f>SUM(Tableau42[[#This Row],[TBI et NBI Mensuel]]*12)</f>
        <v>0</v>
      </c>
      <c r="E234" s="69">
        <f>Tableau42[[#This Row],[NB Heures Mensuelles]]*12</f>
        <v>0</v>
      </c>
      <c r="F234" s="70" t="e">
        <f>Tableau42[[#This Row],[TBI-NBI Annuel]]/Tableau42[[#This Row],[Heures Annuelles]]*1820</f>
        <v>#DIV/0!</v>
      </c>
      <c r="G234" s="29">
        <f t="shared" si="15"/>
        <v>0</v>
      </c>
      <c r="H234" s="71" t="e">
        <f t="shared" si="16"/>
        <v>#DIV/0!</v>
      </c>
      <c r="I234" s="72" t="e">
        <f t="shared" si="17"/>
        <v>#DIV/0!</v>
      </c>
      <c r="J234" s="17"/>
      <c r="K234" s="62"/>
    </row>
    <row r="235" spans="1:11" ht="19.9" customHeight="1">
      <c r="A235" s="34">
        <v>226</v>
      </c>
      <c r="B235" s="66"/>
      <c r="C235" s="67"/>
      <c r="D235" s="68">
        <f>SUM(Tableau42[[#This Row],[TBI et NBI Mensuel]]*12)</f>
        <v>0</v>
      </c>
      <c r="E235" s="69">
        <f>Tableau42[[#This Row],[NB Heures Mensuelles]]*12</f>
        <v>0</v>
      </c>
      <c r="F235" s="70" t="e">
        <f>Tableau42[[#This Row],[TBI-NBI Annuel]]/Tableau42[[#This Row],[Heures Annuelles]]*1820</f>
        <v>#DIV/0!</v>
      </c>
      <c r="G235" s="29">
        <f t="shared" si="15"/>
        <v>0</v>
      </c>
      <c r="H235" s="71" t="e">
        <f t="shared" si="16"/>
        <v>#DIV/0!</v>
      </c>
      <c r="I235" s="72" t="e">
        <f t="shared" si="17"/>
        <v>#DIV/0!</v>
      </c>
      <c r="J235" s="17"/>
      <c r="K235" s="62"/>
    </row>
    <row r="236" spans="1:11" ht="19.9" customHeight="1">
      <c r="A236" s="34">
        <v>227</v>
      </c>
      <c r="B236" s="66"/>
      <c r="C236" s="67"/>
      <c r="D236" s="68">
        <f>SUM(Tableau42[[#This Row],[TBI et NBI Mensuel]]*12)</f>
        <v>0</v>
      </c>
      <c r="E236" s="69">
        <f>Tableau42[[#This Row],[NB Heures Mensuelles]]*12</f>
        <v>0</v>
      </c>
      <c r="F236" s="70" t="e">
        <f>Tableau42[[#This Row],[TBI-NBI Annuel]]/Tableau42[[#This Row],[Heures Annuelles]]*1820</f>
        <v>#DIV/0!</v>
      </c>
      <c r="G236" s="29">
        <f t="shared" si="15"/>
        <v>0</v>
      </c>
      <c r="H236" s="71" t="e">
        <f t="shared" si="16"/>
        <v>#DIV/0!</v>
      </c>
      <c r="I236" s="72" t="e">
        <f t="shared" si="17"/>
        <v>#DIV/0!</v>
      </c>
      <c r="J236" s="17"/>
      <c r="K236" s="62"/>
    </row>
    <row r="237" spans="1:11" ht="19.9" customHeight="1">
      <c r="A237" s="34">
        <v>228</v>
      </c>
      <c r="B237" s="66"/>
      <c r="C237" s="67"/>
      <c r="D237" s="68">
        <f>SUM(Tableau42[[#This Row],[TBI et NBI Mensuel]]*12)</f>
        <v>0</v>
      </c>
      <c r="E237" s="69">
        <f>Tableau42[[#This Row],[NB Heures Mensuelles]]*12</f>
        <v>0</v>
      </c>
      <c r="F237" s="70" t="e">
        <f>Tableau42[[#This Row],[TBI-NBI Annuel]]/Tableau42[[#This Row],[Heures Annuelles]]*1820</f>
        <v>#DIV/0!</v>
      </c>
      <c r="G237" s="29">
        <f t="shared" si="15"/>
        <v>0</v>
      </c>
      <c r="H237" s="71" t="e">
        <f t="shared" si="16"/>
        <v>#DIV/0!</v>
      </c>
      <c r="I237" s="72" t="e">
        <f t="shared" si="17"/>
        <v>#DIV/0!</v>
      </c>
      <c r="J237" s="17"/>
      <c r="K237" s="62"/>
    </row>
    <row r="238" spans="1:11" ht="19.9" customHeight="1">
      <c r="A238" s="34">
        <v>229</v>
      </c>
      <c r="B238" s="66"/>
      <c r="C238" s="67"/>
      <c r="D238" s="68">
        <f>SUM(Tableau42[[#This Row],[TBI et NBI Mensuel]]*12)</f>
        <v>0</v>
      </c>
      <c r="E238" s="69">
        <f>Tableau42[[#This Row],[NB Heures Mensuelles]]*12</f>
        <v>0</v>
      </c>
      <c r="F238" s="70" t="e">
        <f>Tableau42[[#This Row],[TBI-NBI Annuel]]/Tableau42[[#This Row],[Heures Annuelles]]*1820</f>
        <v>#DIV/0!</v>
      </c>
      <c r="G238" s="29">
        <f t="shared" si="15"/>
        <v>0</v>
      </c>
      <c r="H238" s="71" t="e">
        <f t="shared" si="16"/>
        <v>#DIV/0!</v>
      </c>
      <c r="I238" s="72" t="e">
        <f t="shared" si="17"/>
        <v>#DIV/0!</v>
      </c>
      <c r="J238" s="17"/>
      <c r="K238" s="62"/>
    </row>
    <row r="239" spans="1:11" ht="19.9" customHeight="1">
      <c r="A239" s="34">
        <v>230</v>
      </c>
      <c r="B239" s="66"/>
      <c r="C239" s="67"/>
      <c r="D239" s="68">
        <f>SUM(Tableau42[[#This Row],[TBI et NBI Mensuel]]*12)</f>
        <v>0</v>
      </c>
      <c r="E239" s="69">
        <f>Tableau42[[#This Row],[NB Heures Mensuelles]]*12</f>
        <v>0</v>
      </c>
      <c r="F239" s="70" t="e">
        <f>Tableau42[[#This Row],[TBI-NBI Annuel]]/Tableau42[[#This Row],[Heures Annuelles]]*1820</f>
        <v>#DIV/0!</v>
      </c>
      <c r="G239" s="29">
        <f t="shared" si="15"/>
        <v>0</v>
      </c>
      <c r="H239" s="71" t="e">
        <f t="shared" si="16"/>
        <v>#DIV/0!</v>
      </c>
      <c r="I239" s="72" t="e">
        <f t="shared" si="17"/>
        <v>#DIV/0!</v>
      </c>
      <c r="J239" s="17"/>
      <c r="K239" s="62"/>
    </row>
    <row r="240" spans="1:11" ht="19.9" customHeight="1">
      <c r="A240" s="34">
        <v>231</v>
      </c>
      <c r="B240" s="66"/>
      <c r="C240" s="67"/>
      <c r="D240" s="68">
        <f>SUM(Tableau42[[#This Row],[TBI et NBI Mensuel]]*12)</f>
        <v>0</v>
      </c>
      <c r="E240" s="69">
        <f>Tableau42[[#This Row],[NB Heures Mensuelles]]*12</f>
        <v>0</v>
      </c>
      <c r="F240" s="70" t="e">
        <f>Tableau42[[#This Row],[TBI-NBI Annuel]]/Tableau42[[#This Row],[Heures Annuelles]]*1820</f>
        <v>#DIV/0!</v>
      </c>
      <c r="G240" s="29">
        <f t="shared" si="15"/>
        <v>0</v>
      </c>
      <c r="H240" s="71" t="e">
        <f t="shared" si="16"/>
        <v>#DIV/0!</v>
      </c>
      <c r="I240" s="72" t="e">
        <f t="shared" si="17"/>
        <v>#DIV/0!</v>
      </c>
      <c r="J240" s="17"/>
      <c r="K240" s="62"/>
    </row>
    <row r="241" spans="1:11" ht="19.9" customHeight="1">
      <c r="A241" s="34">
        <v>232</v>
      </c>
      <c r="B241" s="66"/>
      <c r="C241" s="67"/>
      <c r="D241" s="68">
        <f>SUM(Tableau42[[#This Row],[TBI et NBI Mensuel]]*12)</f>
        <v>0</v>
      </c>
      <c r="E241" s="69">
        <f>Tableau42[[#This Row],[NB Heures Mensuelles]]*12</f>
        <v>0</v>
      </c>
      <c r="F241" s="70" t="e">
        <f>Tableau42[[#This Row],[TBI-NBI Annuel]]/Tableau42[[#This Row],[Heures Annuelles]]*1820</f>
        <v>#DIV/0!</v>
      </c>
      <c r="G241" s="29">
        <f t="shared" si="15"/>
        <v>0</v>
      </c>
      <c r="H241" s="71" t="e">
        <f t="shared" si="16"/>
        <v>#DIV/0!</v>
      </c>
      <c r="I241" s="72" t="e">
        <f t="shared" si="17"/>
        <v>#DIV/0!</v>
      </c>
      <c r="J241" s="17"/>
      <c r="K241" s="62"/>
    </row>
    <row r="242" spans="1:11" ht="19.9" customHeight="1">
      <c r="A242" s="34">
        <v>233</v>
      </c>
      <c r="B242" s="66"/>
      <c r="C242" s="67"/>
      <c r="D242" s="68">
        <f>SUM(Tableau42[[#This Row],[TBI et NBI Mensuel]]*12)</f>
        <v>0</v>
      </c>
      <c r="E242" s="69">
        <f>Tableau42[[#This Row],[NB Heures Mensuelles]]*12</f>
        <v>0</v>
      </c>
      <c r="F242" s="70" t="e">
        <f>Tableau42[[#This Row],[TBI-NBI Annuel]]/Tableau42[[#This Row],[Heures Annuelles]]*1820</f>
        <v>#DIV/0!</v>
      </c>
      <c r="G242" s="29">
        <f t="shared" si="15"/>
        <v>0</v>
      </c>
      <c r="H242" s="71" t="e">
        <f aca="true" t="shared" si="18" ref="H242:H273">IF(G242&lt;=O$12,G242,O$12)</f>
        <v>#DIV/0!</v>
      </c>
      <c r="I242" s="72" t="e">
        <f aca="true" t="shared" si="19" ref="I242:I273">G242-H242</f>
        <v>#DIV/0!</v>
      </c>
      <c r="J242" s="17"/>
      <c r="K242" s="62"/>
    </row>
    <row r="243" spans="1:11" ht="19.9" customHeight="1">
      <c r="A243" s="34">
        <v>234</v>
      </c>
      <c r="B243" s="66"/>
      <c r="C243" s="67"/>
      <c r="D243" s="68">
        <f>SUM(Tableau42[[#This Row],[TBI et NBI Mensuel]]*12)</f>
        <v>0</v>
      </c>
      <c r="E243" s="69">
        <f>Tableau42[[#This Row],[NB Heures Mensuelles]]*12</f>
        <v>0</v>
      </c>
      <c r="F243" s="70" t="e">
        <f>Tableau42[[#This Row],[TBI-NBI Annuel]]/Tableau42[[#This Row],[Heures Annuelles]]*1820</f>
        <v>#DIV/0!</v>
      </c>
      <c r="G243" s="29">
        <f t="shared" si="15"/>
        <v>0</v>
      </c>
      <c r="H243" s="71" t="e">
        <f t="shared" si="18"/>
        <v>#DIV/0!</v>
      </c>
      <c r="I243" s="72" t="e">
        <f t="shared" si="19"/>
        <v>#DIV/0!</v>
      </c>
      <c r="J243" s="17"/>
      <c r="K243" s="62"/>
    </row>
    <row r="244" spans="1:11" ht="19.9" customHeight="1">
      <c r="A244" s="34">
        <v>235</v>
      </c>
      <c r="B244" s="66"/>
      <c r="C244" s="67"/>
      <c r="D244" s="68">
        <f>SUM(Tableau42[[#This Row],[TBI et NBI Mensuel]]*12)</f>
        <v>0</v>
      </c>
      <c r="E244" s="69">
        <f>Tableau42[[#This Row],[NB Heures Mensuelles]]*12</f>
        <v>0</v>
      </c>
      <c r="F244" s="70" t="e">
        <f>Tableau42[[#This Row],[TBI-NBI Annuel]]/Tableau42[[#This Row],[Heures Annuelles]]*1820</f>
        <v>#DIV/0!</v>
      </c>
      <c r="G244" s="29">
        <f t="shared" si="15"/>
        <v>0</v>
      </c>
      <c r="H244" s="71" t="e">
        <f t="shared" si="18"/>
        <v>#DIV/0!</v>
      </c>
      <c r="I244" s="72" t="e">
        <f t="shared" si="19"/>
        <v>#DIV/0!</v>
      </c>
      <c r="J244" s="17"/>
      <c r="K244" s="62"/>
    </row>
    <row r="245" spans="1:11" ht="19.9" customHeight="1">
      <c r="A245" s="34">
        <v>236</v>
      </c>
      <c r="B245" s="66"/>
      <c r="C245" s="67"/>
      <c r="D245" s="68">
        <f>SUM(Tableau42[[#This Row],[TBI et NBI Mensuel]]*12)</f>
        <v>0</v>
      </c>
      <c r="E245" s="69">
        <f>Tableau42[[#This Row],[NB Heures Mensuelles]]*12</f>
        <v>0</v>
      </c>
      <c r="F245" s="70" t="e">
        <f>Tableau42[[#This Row],[TBI-NBI Annuel]]/Tableau42[[#This Row],[Heures Annuelles]]*1820</f>
        <v>#DIV/0!</v>
      </c>
      <c r="G245" s="29">
        <f t="shared" si="15"/>
        <v>0</v>
      </c>
      <c r="H245" s="71" t="e">
        <f t="shared" si="18"/>
        <v>#DIV/0!</v>
      </c>
      <c r="I245" s="72" t="e">
        <f t="shared" si="19"/>
        <v>#DIV/0!</v>
      </c>
      <c r="J245" s="17"/>
      <c r="K245" s="62"/>
    </row>
    <row r="246" spans="1:11" ht="19.9" customHeight="1">
      <c r="A246" s="34">
        <v>237</v>
      </c>
      <c r="B246" s="66"/>
      <c r="C246" s="67"/>
      <c r="D246" s="68">
        <f>SUM(Tableau42[[#This Row],[TBI et NBI Mensuel]]*12)</f>
        <v>0</v>
      </c>
      <c r="E246" s="69">
        <f>Tableau42[[#This Row],[NB Heures Mensuelles]]*12</f>
        <v>0</v>
      </c>
      <c r="F246" s="70" t="e">
        <f>Tableau42[[#This Row],[TBI-NBI Annuel]]/Tableau42[[#This Row],[Heures Annuelles]]*1820</f>
        <v>#DIV/0!</v>
      </c>
      <c r="G246" s="29">
        <f t="shared" si="15"/>
        <v>0</v>
      </c>
      <c r="H246" s="71" t="e">
        <f t="shared" si="18"/>
        <v>#DIV/0!</v>
      </c>
      <c r="I246" s="72" t="e">
        <f t="shared" si="19"/>
        <v>#DIV/0!</v>
      </c>
      <c r="J246" s="17"/>
      <c r="K246" s="62"/>
    </row>
    <row r="247" spans="1:11" ht="19.9" customHeight="1">
      <c r="A247" s="34">
        <v>238</v>
      </c>
      <c r="B247" s="66"/>
      <c r="C247" s="67"/>
      <c r="D247" s="68">
        <f>SUM(Tableau42[[#This Row],[TBI et NBI Mensuel]]*12)</f>
        <v>0</v>
      </c>
      <c r="E247" s="69">
        <f>Tableau42[[#This Row],[NB Heures Mensuelles]]*12</f>
        <v>0</v>
      </c>
      <c r="F247" s="70" t="e">
        <f>Tableau42[[#This Row],[TBI-NBI Annuel]]/Tableau42[[#This Row],[Heures Annuelles]]*1820</f>
        <v>#DIV/0!</v>
      </c>
      <c r="G247" s="29">
        <f t="shared" si="15"/>
        <v>0</v>
      </c>
      <c r="H247" s="71" t="e">
        <f t="shared" si="18"/>
        <v>#DIV/0!</v>
      </c>
      <c r="I247" s="72" t="e">
        <f t="shared" si="19"/>
        <v>#DIV/0!</v>
      </c>
      <c r="J247" s="17"/>
      <c r="K247" s="62"/>
    </row>
    <row r="248" spans="1:11" ht="19.9" customHeight="1">
      <c r="A248" s="34">
        <v>239</v>
      </c>
      <c r="B248" s="66"/>
      <c r="C248" s="67"/>
      <c r="D248" s="68">
        <f>SUM(Tableau42[[#This Row],[TBI et NBI Mensuel]]*12)</f>
        <v>0</v>
      </c>
      <c r="E248" s="69">
        <f>Tableau42[[#This Row],[NB Heures Mensuelles]]*12</f>
        <v>0</v>
      </c>
      <c r="F248" s="70" t="e">
        <f>Tableau42[[#This Row],[TBI-NBI Annuel]]/Tableau42[[#This Row],[Heures Annuelles]]*1820</f>
        <v>#DIV/0!</v>
      </c>
      <c r="G248" s="29">
        <f t="shared" si="15"/>
        <v>0</v>
      </c>
      <c r="H248" s="71" t="e">
        <f t="shared" si="18"/>
        <v>#DIV/0!</v>
      </c>
      <c r="I248" s="72" t="e">
        <f t="shared" si="19"/>
        <v>#DIV/0!</v>
      </c>
      <c r="J248" s="17"/>
      <c r="K248" s="62"/>
    </row>
    <row r="249" spans="1:11" ht="19.9" customHeight="1">
      <c r="A249" s="34">
        <v>240</v>
      </c>
      <c r="B249" s="66"/>
      <c r="C249" s="67"/>
      <c r="D249" s="68">
        <f>SUM(Tableau42[[#This Row],[TBI et NBI Mensuel]]*12)</f>
        <v>0</v>
      </c>
      <c r="E249" s="69">
        <f>Tableau42[[#This Row],[NB Heures Mensuelles]]*12</f>
        <v>0</v>
      </c>
      <c r="F249" s="70" t="e">
        <f>Tableau42[[#This Row],[TBI-NBI Annuel]]/Tableau42[[#This Row],[Heures Annuelles]]*1820</f>
        <v>#DIV/0!</v>
      </c>
      <c r="G249" s="29">
        <f t="shared" si="15"/>
        <v>0</v>
      </c>
      <c r="H249" s="71" t="e">
        <f t="shared" si="18"/>
        <v>#DIV/0!</v>
      </c>
      <c r="I249" s="72" t="e">
        <f t="shared" si="19"/>
        <v>#DIV/0!</v>
      </c>
      <c r="J249" s="17"/>
      <c r="K249" s="62"/>
    </row>
    <row r="250" spans="1:11" ht="19.9" customHeight="1">
      <c r="A250" s="34">
        <v>241</v>
      </c>
      <c r="B250" s="66"/>
      <c r="C250" s="67"/>
      <c r="D250" s="68">
        <f>SUM(Tableau42[[#This Row],[TBI et NBI Mensuel]]*12)</f>
        <v>0</v>
      </c>
      <c r="E250" s="69">
        <f>Tableau42[[#This Row],[NB Heures Mensuelles]]*12</f>
        <v>0</v>
      </c>
      <c r="F250" s="70" t="e">
        <f>Tableau42[[#This Row],[TBI-NBI Annuel]]/Tableau42[[#This Row],[Heures Annuelles]]*1820</f>
        <v>#DIV/0!</v>
      </c>
      <c r="G250" s="29">
        <f t="shared" si="15"/>
        <v>0</v>
      </c>
      <c r="H250" s="71" t="e">
        <f t="shared" si="18"/>
        <v>#DIV/0!</v>
      </c>
      <c r="I250" s="72" t="e">
        <f t="shared" si="19"/>
        <v>#DIV/0!</v>
      </c>
      <c r="J250" s="17"/>
      <c r="K250" s="62"/>
    </row>
    <row r="251" spans="1:11" ht="19.9" customHeight="1">
      <c r="A251" s="34">
        <v>242</v>
      </c>
      <c r="B251" s="66"/>
      <c r="C251" s="67"/>
      <c r="D251" s="68">
        <f>SUM(Tableau42[[#This Row],[TBI et NBI Mensuel]]*12)</f>
        <v>0</v>
      </c>
      <c r="E251" s="69">
        <f>Tableau42[[#This Row],[NB Heures Mensuelles]]*12</f>
        <v>0</v>
      </c>
      <c r="F251" s="70" t="e">
        <f>Tableau42[[#This Row],[TBI-NBI Annuel]]/Tableau42[[#This Row],[Heures Annuelles]]*1820</f>
        <v>#DIV/0!</v>
      </c>
      <c r="G251" s="29">
        <f t="shared" si="15"/>
        <v>0</v>
      </c>
      <c r="H251" s="71" t="e">
        <f t="shared" si="18"/>
        <v>#DIV/0!</v>
      </c>
      <c r="I251" s="72" t="e">
        <f t="shared" si="19"/>
        <v>#DIV/0!</v>
      </c>
      <c r="J251" s="17"/>
      <c r="K251" s="62"/>
    </row>
    <row r="252" spans="1:11" ht="19.9" customHeight="1">
      <c r="A252" s="34">
        <v>243</v>
      </c>
      <c r="B252" s="66"/>
      <c r="C252" s="67"/>
      <c r="D252" s="68">
        <f>SUM(Tableau42[[#This Row],[TBI et NBI Mensuel]]*12)</f>
        <v>0</v>
      </c>
      <c r="E252" s="69">
        <f>Tableau42[[#This Row],[NB Heures Mensuelles]]*12</f>
        <v>0</v>
      </c>
      <c r="F252" s="70" t="e">
        <f>Tableau42[[#This Row],[TBI-NBI Annuel]]/Tableau42[[#This Row],[Heures Annuelles]]*1820</f>
        <v>#DIV/0!</v>
      </c>
      <c r="G252" s="29">
        <f t="shared" si="15"/>
        <v>0</v>
      </c>
      <c r="H252" s="71" t="e">
        <f t="shared" si="18"/>
        <v>#DIV/0!</v>
      </c>
      <c r="I252" s="72" t="e">
        <f t="shared" si="19"/>
        <v>#DIV/0!</v>
      </c>
      <c r="J252" s="17"/>
      <c r="K252" s="62"/>
    </row>
    <row r="253" spans="1:11" ht="19.9" customHeight="1">
      <c r="A253" s="34">
        <v>244</v>
      </c>
      <c r="B253" s="66"/>
      <c r="C253" s="67"/>
      <c r="D253" s="68">
        <f>SUM(Tableau42[[#This Row],[TBI et NBI Mensuel]]*12)</f>
        <v>0</v>
      </c>
      <c r="E253" s="69">
        <f>Tableau42[[#This Row],[NB Heures Mensuelles]]*12</f>
        <v>0</v>
      </c>
      <c r="F253" s="70" t="e">
        <f>Tableau42[[#This Row],[TBI-NBI Annuel]]/Tableau42[[#This Row],[Heures Annuelles]]*1820</f>
        <v>#DIV/0!</v>
      </c>
      <c r="G253" s="29">
        <f t="shared" si="15"/>
        <v>0</v>
      </c>
      <c r="H253" s="71" t="e">
        <f t="shared" si="18"/>
        <v>#DIV/0!</v>
      </c>
      <c r="I253" s="72" t="e">
        <f t="shared" si="19"/>
        <v>#DIV/0!</v>
      </c>
      <c r="J253" s="17"/>
      <c r="K253" s="62"/>
    </row>
    <row r="254" spans="1:11" ht="19.9" customHeight="1">
      <c r="A254" s="34">
        <v>245</v>
      </c>
      <c r="B254" s="66"/>
      <c r="C254" s="67"/>
      <c r="D254" s="68">
        <f>SUM(Tableau42[[#This Row],[TBI et NBI Mensuel]]*12)</f>
        <v>0</v>
      </c>
      <c r="E254" s="69">
        <f>Tableau42[[#This Row],[NB Heures Mensuelles]]*12</f>
        <v>0</v>
      </c>
      <c r="F254" s="70" t="e">
        <f>Tableau42[[#This Row],[TBI-NBI Annuel]]/Tableau42[[#This Row],[Heures Annuelles]]*1820</f>
        <v>#DIV/0!</v>
      </c>
      <c r="G254" s="29">
        <f t="shared" si="15"/>
        <v>0</v>
      </c>
      <c r="H254" s="71" t="e">
        <f t="shared" si="18"/>
        <v>#DIV/0!</v>
      </c>
      <c r="I254" s="72" t="e">
        <f t="shared" si="19"/>
        <v>#DIV/0!</v>
      </c>
      <c r="J254" s="17"/>
      <c r="K254" s="62"/>
    </row>
    <row r="255" spans="1:11" ht="19.9" customHeight="1">
      <c r="A255" s="34">
        <v>246</v>
      </c>
      <c r="B255" s="66"/>
      <c r="C255" s="67"/>
      <c r="D255" s="68">
        <f>SUM(Tableau42[[#This Row],[TBI et NBI Mensuel]]*12)</f>
        <v>0</v>
      </c>
      <c r="E255" s="69">
        <f>Tableau42[[#This Row],[NB Heures Mensuelles]]*12</f>
        <v>0</v>
      </c>
      <c r="F255" s="70" t="e">
        <f>Tableau42[[#This Row],[TBI-NBI Annuel]]/Tableau42[[#This Row],[Heures Annuelles]]*1820</f>
        <v>#DIV/0!</v>
      </c>
      <c r="G255" s="29">
        <f t="shared" si="15"/>
        <v>0</v>
      </c>
      <c r="H255" s="71" t="e">
        <f t="shared" si="18"/>
        <v>#DIV/0!</v>
      </c>
      <c r="I255" s="72" t="e">
        <f t="shared" si="19"/>
        <v>#DIV/0!</v>
      </c>
      <c r="J255" s="17"/>
      <c r="K255" s="62"/>
    </row>
    <row r="256" spans="1:11" ht="19.9" customHeight="1">
      <c r="A256" s="34">
        <v>247</v>
      </c>
      <c r="B256" s="66"/>
      <c r="C256" s="67"/>
      <c r="D256" s="68">
        <f>SUM(Tableau42[[#This Row],[TBI et NBI Mensuel]]*12)</f>
        <v>0</v>
      </c>
      <c r="E256" s="69">
        <f>Tableau42[[#This Row],[NB Heures Mensuelles]]*12</f>
        <v>0</v>
      </c>
      <c r="F256" s="70" t="e">
        <f>Tableau42[[#This Row],[TBI-NBI Annuel]]/Tableau42[[#This Row],[Heures Annuelles]]*1820</f>
        <v>#DIV/0!</v>
      </c>
      <c r="G256" s="29">
        <f t="shared" si="15"/>
        <v>0</v>
      </c>
      <c r="H256" s="71" t="e">
        <f t="shared" si="18"/>
        <v>#DIV/0!</v>
      </c>
      <c r="I256" s="72" t="e">
        <f t="shared" si="19"/>
        <v>#DIV/0!</v>
      </c>
      <c r="J256" s="17"/>
      <c r="K256" s="62"/>
    </row>
    <row r="257" spans="1:11" ht="19.9" customHeight="1">
      <c r="A257" s="34">
        <v>248</v>
      </c>
      <c r="B257" s="66"/>
      <c r="C257" s="67"/>
      <c r="D257" s="68">
        <f>SUM(Tableau42[[#This Row],[TBI et NBI Mensuel]]*12)</f>
        <v>0</v>
      </c>
      <c r="E257" s="69">
        <f>Tableau42[[#This Row],[NB Heures Mensuelles]]*12</f>
        <v>0</v>
      </c>
      <c r="F257" s="70" t="e">
        <f>Tableau42[[#This Row],[TBI-NBI Annuel]]/Tableau42[[#This Row],[Heures Annuelles]]*1820</f>
        <v>#DIV/0!</v>
      </c>
      <c r="G257" s="29">
        <f t="shared" si="15"/>
        <v>0</v>
      </c>
      <c r="H257" s="71" t="e">
        <f t="shared" si="18"/>
        <v>#DIV/0!</v>
      </c>
      <c r="I257" s="72" t="e">
        <f t="shared" si="19"/>
        <v>#DIV/0!</v>
      </c>
      <c r="J257" s="17"/>
      <c r="K257" s="62"/>
    </row>
    <row r="258" spans="1:11" ht="19.9" customHeight="1">
      <c r="A258" s="34">
        <v>249</v>
      </c>
      <c r="B258" s="66"/>
      <c r="C258" s="67"/>
      <c r="D258" s="68">
        <f>SUM(Tableau42[[#This Row],[TBI et NBI Mensuel]]*12)</f>
        <v>0</v>
      </c>
      <c r="E258" s="69">
        <f>Tableau42[[#This Row],[NB Heures Mensuelles]]*12</f>
        <v>0</v>
      </c>
      <c r="F258" s="70" t="e">
        <f>Tableau42[[#This Row],[TBI-NBI Annuel]]/Tableau42[[#This Row],[Heures Annuelles]]*1820</f>
        <v>#DIV/0!</v>
      </c>
      <c r="G258" s="29">
        <f t="shared" si="15"/>
        <v>0</v>
      </c>
      <c r="H258" s="71" t="e">
        <f t="shared" si="18"/>
        <v>#DIV/0!</v>
      </c>
      <c r="I258" s="72" t="e">
        <f t="shared" si="19"/>
        <v>#DIV/0!</v>
      </c>
      <c r="J258" s="17"/>
      <c r="K258" s="62"/>
    </row>
    <row r="259" spans="1:11" ht="19.9" customHeight="1">
      <c r="A259" s="34">
        <v>250</v>
      </c>
      <c r="B259" s="66"/>
      <c r="C259" s="67"/>
      <c r="D259" s="68">
        <f>SUM(Tableau42[[#This Row],[TBI et NBI Mensuel]]*12)</f>
        <v>0</v>
      </c>
      <c r="E259" s="69">
        <f>Tableau42[[#This Row],[NB Heures Mensuelles]]*12</f>
        <v>0</v>
      </c>
      <c r="F259" s="70" t="e">
        <f>Tableau42[[#This Row],[TBI-NBI Annuel]]/Tableau42[[#This Row],[Heures Annuelles]]*1820</f>
        <v>#DIV/0!</v>
      </c>
      <c r="G259" s="29">
        <f t="shared" si="15"/>
        <v>0</v>
      </c>
      <c r="H259" s="71" t="e">
        <f t="shared" si="18"/>
        <v>#DIV/0!</v>
      </c>
      <c r="I259" s="72" t="e">
        <f t="shared" si="19"/>
        <v>#DIV/0!</v>
      </c>
      <c r="J259" s="17"/>
      <c r="K259" s="62"/>
    </row>
    <row r="260" spans="1:11" ht="19.9" customHeight="1">
      <c r="A260" s="34">
        <v>251</v>
      </c>
      <c r="B260" s="66"/>
      <c r="C260" s="67"/>
      <c r="D260" s="68">
        <f>SUM(Tableau42[[#This Row],[TBI et NBI Mensuel]]*12)</f>
        <v>0</v>
      </c>
      <c r="E260" s="69">
        <f>Tableau42[[#This Row],[NB Heures Mensuelles]]*12</f>
        <v>0</v>
      </c>
      <c r="F260" s="70" t="e">
        <f>Tableau42[[#This Row],[TBI-NBI Annuel]]/Tableau42[[#This Row],[Heures Annuelles]]*1820</f>
        <v>#DIV/0!</v>
      </c>
      <c r="G260" s="29">
        <f t="shared" si="15"/>
        <v>0</v>
      </c>
      <c r="H260" s="71" t="e">
        <f t="shared" si="18"/>
        <v>#DIV/0!</v>
      </c>
      <c r="I260" s="72" t="e">
        <f t="shared" si="19"/>
        <v>#DIV/0!</v>
      </c>
      <c r="J260" s="17"/>
      <c r="K260" s="62"/>
    </row>
    <row r="261" spans="1:11" ht="19.9" customHeight="1">
      <c r="A261" s="34">
        <v>252</v>
      </c>
      <c r="B261" s="66"/>
      <c r="C261" s="67"/>
      <c r="D261" s="68">
        <f>SUM(Tableau42[[#This Row],[TBI et NBI Mensuel]]*12)</f>
        <v>0</v>
      </c>
      <c r="E261" s="69">
        <f>Tableau42[[#This Row],[NB Heures Mensuelles]]*12</f>
        <v>0</v>
      </c>
      <c r="F261" s="70" t="e">
        <f>Tableau42[[#This Row],[TBI-NBI Annuel]]/Tableau42[[#This Row],[Heures Annuelles]]*1820</f>
        <v>#DIV/0!</v>
      </c>
      <c r="G261" s="29">
        <f t="shared" si="15"/>
        <v>0</v>
      </c>
      <c r="H261" s="71" t="e">
        <f t="shared" si="18"/>
        <v>#DIV/0!</v>
      </c>
      <c r="I261" s="72" t="e">
        <f t="shared" si="19"/>
        <v>#DIV/0!</v>
      </c>
      <c r="J261" s="17"/>
      <c r="K261" s="62"/>
    </row>
    <row r="262" spans="1:11" ht="19.9" customHeight="1">
      <c r="A262" s="34">
        <v>253</v>
      </c>
      <c r="B262" s="66"/>
      <c r="C262" s="67"/>
      <c r="D262" s="68">
        <f>SUM(Tableau42[[#This Row],[TBI et NBI Mensuel]]*12)</f>
        <v>0</v>
      </c>
      <c r="E262" s="69">
        <f>Tableau42[[#This Row],[NB Heures Mensuelles]]*12</f>
        <v>0</v>
      </c>
      <c r="F262" s="70" t="e">
        <f>Tableau42[[#This Row],[TBI-NBI Annuel]]/Tableau42[[#This Row],[Heures Annuelles]]*1820</f>
        <v>#DIV/0!</v>
      </c>
      <c r="G262" s="29">
        <f t="shared" si="15"/>
        <v>0</v>
      </c>
      <c r="H262" s="71" t="e">
        <f t="shared" si="18"/>
        <v>#DIV/0!</v>
      </c>
      <c r="I262" s="72" t="e">
        <f t="shared" si="19"/>
        <v>#DIV/0!</v>
      </c>
      <c r="J262" s="17"/>
      <c r="K262" s="62"/>
    </row>
    <row r="263" spans="1:11" ht="19.9" customHeight="1">
      <c r="A263" s="34">
        <v>254</v>
      </c>
      <c r="B263" s="66"/>
      <c r="C263" s="67"/>
      <c r="D263" s="68">
        <f>SUM(Tableau42[[#This Row],[TBI et NBI Mensuel]]*12)</f>
        <v>0</v>
      </c>
      <c r="E263" s="69">
        <f>Tableau42[[#This Row],[NB Heures Mensuelles]]*12</f>
        <v>0</v>
      </c>
      <c r="F263" s="70" t="e">
        <f>Tableau42[[#This Row],[TBI-NBI Annuel]]/Tableau42[[#This Row],[Heures Annuelles]]*1820</f>
        <v>#DIV/0!</v>
      </c>
      <c r="G263" s="29">
        <f t="shared" si="15"/>
        <v>0</v>
      </c>
      <c r="H263" s="71" t="e">
        <f t="shared" si="18"/>
        <v>#DIV/0!</v>
      </c>
      <c r="I263" s="72" t="e">
        <f t="shared" si="19"/>
        <v>#DIV/0!</v>
      </c>
      <c r="J263" s="17"/>
      <c r="K263" s="62"/>
    </row>
    <row r="264" spans="1:11" ht="19.9" customHeight="1">
      <c r="A264" s="34">
        <v>255</v>
      </c>
      <c r="B264" s="66"/>
      <c r="C264" s="67"/>
      <c r="D264" s="68">
        <f>SUM(Tableau42[[#This Row],[TBI et NBI Mensuel]]*12)</f>
        <v>0</v>
      </c>
      <c r="E264" s="69">
        <f>Tableau42[[#This Row],[NB Heures Mensuelles]]*12</f>
        <v>0</v>
      </c>
      <c r="F264" s="70" t="e">
        <f>Tableau42[[#This Row],[TBI-NBI Annuel]]/Tableau42[[#This Row],[Heures Annuelles]]*1820</f>
        <v>#DIV/0!</v>
      </c>
      <c r="G264" s="29">
        <f t="shared" si="15"/>
        <v>0</v>
      </c>
      <c r="H264" s="71" t="e">
        <f t="shared" si="18"/>
        <v>#DIV/0!</v>
      </c>
      <c r="I264" s="72" t="e">
        <f t="shared" si="19"/>
        <v>#DIV/0!</v>
      </c>
      <c r="J264" s="17"/>
      <c r="K264" s="62"/>
    </row>
    <row r="265" spans="1:11" ht="19.9" customHeight="1">
      <c r="A265" s="34">
        <v>256</v>
      </c>
      <c r="B265" s="66"/>
      <c r="C265" s="67"/>
      <c r="D265" s="68">
        <f>SUM(Tableau42[[#This Row],[TBI et NBI Mensuel]]*12)</f>
        <v>0</v>
      </c>
      <c r="E265" s="69">
        <f>Tableau42[[#This Row],[NB Heures Mensuelles]]*12</f>
        <v>0</v>
      </c>
      <c r="F265" s="70" t="e">
        <f>Tableau42[[#This Row],[TBI-NBI Annuel]]/Tableau42[[#This Row],[Heures Annuelles]]*1820</f>
        <v>#DIV/0!</v>
      </c>
      <c r="G265" s="29">
        <f t="shared" si="15"/>
        <v>0</v>
      </c>
      <c r="H265" s="71" t="e">
        <f t="shared" si="18"/>
        <v>#DIV/0!</v>
      </c>
      <c r="I265" s="72" t="e">
        <f t="shared" si="19"/>
        <v>#DIV/0!</v>
      </c>
      <c r="J265" s="17"/>
      <c r="K265" s="62"/>
    </row>
    <row r="266" spans="1:11" ht="19.9" customHeight="1">
      <c r="A266" s="34">
        <v>257</v>
      </c>
      <c r="B266" s="66"/>
      <c r="C266" s="67"/>
      <c r="D266" s="68">
        <f>SUM(Tableau42[[#This Row],[TBI et NBI Mensuel]]*12)</f>
        <v>0</v>
      </c>
      <c r="E266" s="69">
        <f>Tableau42[[#This Row],[NB Heures Mensuelles]]*12</f>
        <v>0</v>
      </c>
      <c r="F266" s="70" t="e">
        <f>Tableau42[[#This Row],[TBI-NBI Annuel]]/Tableau42[[#This Row],[Heures Annuelles]]*1820</f>
        <v>#DIV/0!</v>
      </c>
      <c r="G266" s="29">
        <f aca="true" t="shared" si="20" ref="G266:G309">(D266/12)*1.59%</f>
        <v>0</v>
      </c>
      <c r="H266" s="71" t="e">
        <f t="shared" si="18"/>
        <v>#DIV/0!</v>
      </c>
      <c r="I266" s="72" t="e">
        <f t="shared" si="19"/>
        <v>#DIV/0!</v>
      </c>
      <c r="J266" s="17"/>
      <c r="K266" s="62"/>
    </row>
    <row r="267" spans="1:11" ht="19.9" customHeight="1">
      <c r="A267" s="34">
        <v>258</v>
      </c>
      <c r="B267" s="66"/>
      <c r="C267" s="67"/>
      <c r="D267" s="68">
        <f>SUM(Tableau42[[#This Row],[TBI et NBI Mensuel]]*12)</f>
        <v>0</v>
      </c>
      <c r="E267" s="69">
        <f>Tableau42[[#This Row],[NB Heures Mensuelles]]*12</f>
        <v>0</v>
      </c>
      <c r="F267" s="70" t="e">
        <f>Tableau42[[#This Row],[TBI-NBI Annuel]]/Tableau42[[#This Row],[Heures Annuelles]]*1820</f>
        <v>#DIV/0!</v>
      </c>
      <c r="G267" s="29">
        <f t="shared" si="20"/>
        <v>0</v>
      </c>
      <c r="H267" s="71" t="e">
        <f t="shared" si="18"/>
        <v>#DIV/0!</v>
      </c>
      <c r="I267" s="72" t="e">
        <f t="shared" si="19"/>
        <v>#DIV/0!</v>
      </c>
      <c r="J267" s="17"/>
      <c r="K267" s="62"/>
    </row>
    <row r="268" spans="1:11" ht="19.9" customHeight="1">
      <c r="A268" s="34">
        <v>259</v>
      </c>
      <c r="B268" s="66"/>
      <c r="C268" s="67"/>
      <c r="D268" s="68">
        <f>SUM(Tableau42[[#This Row],[TBI et NBI Mensuel]]*12)</f>
        <v>0</v>
      </c>
      <c r="E268" s="69">
        <f>Tableau42[[#This Row],[NB Heures Mensuelles]]*12</f>
        <v>0</v>
      </c>
      <c r="F268" s="70" t="e">
        <f>Tableau42[[#This Row],[TBI-NBI Annuel]]/Tableau42[[#This Row],[Heures Annuelles]]*1820</f>
        <v>#DIV/0!</v>
      </c>
      <c r="G268" s="29">
        <f t="shared" si="20"/>
        <v>0</v>
      </c>
      <c r="H268" s="71" t="e">
        <f t="shared" si="18"/>
        <v>#DIV/0!</v>
      </c>
      <c r="I268" s="72" t="e">
        <f t="shared" si="19"/>
        <v>#DIV/0!</v>
      </c>
      <c r="J268" s="17"/>
      <c r="K268" s="62"/>
    </row>
    <row r="269" spans="1:11" ht="19.9" customHeight="1">
      <c r="A269" s="34">
        <v>260</v>
      </c>
      <c r="B269" s="66"/>
      <c r="C269" s="67"/>
      <c r="D269" s="68">
        <f>SUM(Tableau42[[#This Row],[TBI et NBI Mensuel]]*12)</f>
        <v>0</v>
      </c>
      <c r="E269" s="69">
        <f>Tableau42[[#This Row],[NB Heures Mensuelles]]*12</f>
        <v>0</v>
      </c>
      <c r="F269" s="70" t="e">
        <f>Tableau42[[#This Row],[TBI-NBI Annuel]]/Tableau42[[#This Row],[Heures Annuelles]]*1820</f>
        <v>#DIV/0!</v>
      </c>
      <c r="G269" s="29">
        <f t="shared" si="20"/>
        <v>0</v>
      </c>
      <c r="H269" s="71" t="e">
        <f t="shared" si="18"/>
        <v>#DIV/0!</v>
      </c>
      <c r="I269" s="72" t="e">
        <f t="shared" si="19"/>
        <v>#DIV/0!</v>
      </c>
      <c r="J269" s="17"/>
      <c r="K269" s="62"/>
    </row>
    <row r="270" spans="1:11" ht="19.9" customHeight="1">
      <c r="A270" s="34">
        <v>261</v>
      </c>
      <c r="B270" s="66"/>
      <c r="C270" s="67"/>
      <c r="D270" s="68">
        <f>SUM(Tableau42[[#This Row],[TBI et NBI Mensuel]]*12)</f>
        <v>0</v>
      </c>
      <c r="E270" s="69">
        <f>Tableau42[[#This Row],[NB Heures Mensuelles]]*12</f>
        <v>0</v>
      </c>
      <c r="F270" s="70" t="e">
        <f>Tableau42[[#This Row],[TBI-NBI Annuel]]/Tableau42[[#This Row],[Heures Annuelles]]*1820</f>
        <v>#DIV/0!</v>
      </c>
      <c r="G270" s="29">
        <f t="shared" si="20"/>
        <v>0</v>
      </c>
      <c r="H270" s="71" t="e">
        <f t="shared" si="18"/>
        <v>#DIV/0!</v>
      </c>
      <c r="I270" s="72" t="e">
        <f t="shared" si="19"/>
        <v>#DIV/0!</v>
      </c>
      <c r="J270" s="17"/>
      <c r="K270" s="62"/>
    </row>
    <row r="271" spans="1:11" ht="19.9" customHeight="1">
      <c r="A271" s="34">
        <v>262</v>
      </c>
      <c r="B271" s="66"/>
      <c r="C271" s="67"/>
      <c r="D271" s="68">
        <f>SUM(Tableau42[[#This Row],[TBI et NBI Mensuel]]*12)</f>
        <v>0</v>
      </c>
      <c r="E271" s="69">
        <f>Tableau42[[#This Row],[NB Heures Mensuelles]]*12</f>
        <v>0</v>
      </c>
      <c r="F271" s="70" t="e">
        <f>Tableau42[[#This Row],[TBI-NBI Annuel]]/Tableau42[[#This Row],[Heures Annuelles]]*1820</f>
        <v>#DIV/0!</v>
      </c>
      <c r="G271" s="29">
        <f t="shared" si="20"/>
        <v>0</v>
      </c>
      <c r="H271" s="71" t="e">
        <f t="shared" si="18"/>
        <v>#DIV/0!</v>
      </c>
      <c r="I271" s="72" t="e">
        <f t="shared" si="19"/>
        <v>#DIV/0!</v>
      </c>
      <c r="J271" s="17"/>
      <c r="K271" s="62"/>
    </row>
    <row r="272" spans="1:11" ht="19.9" customHeight="1">
      <c r="A272" s="34">
        <v>263</v>
      </c>
      <c r="B272" s="66"/>
      <c r="C272" s="67"/>
      <c r="D272" s="68">
        <f>SUM(Tableau42[[#This Row],[TBI et NBI Mensuel]]*12)</f>
        <v>0</v>
      </c>
      <c r="E272" s="69">
        <f>Tableau42[[#This Row],[NB Heures Mensuelles]]*12</f>
        <v>0</v>
      </c>
      <c r="F272" s="70" t="e">
        <f>Tableau42[[#This Row],[TBI-NBI Annuel]]/Tableau42[[#This Row],[Heures Annuelles]]*1820</f>
        <v>#DIV/0!</v>
      </c>
      <c r="G272" s="29">
        <f t="shared" si="20"/>
        <v>0</v>
      </c>
      <c r="H272" s="71" t="e">
        <f t="shared" si="18"/>
        <v>#DIV/0!</v>
      </c>
      <c r="I272" s="72" t="e">
        <f t="shared" si="19"/>
        <v>#DIV/0!</v>
      </c>
      <c r="J272" s="17"/>
      <c r="K272" s="62"/>
    </row>
    <row r="273" spans="1:11" ht="19.9" customHeight="1">
      <c r="A273" s="34">
        <v>264</v>
      </c>
      <c r="B273" s="66"/>
      <c r="C273" s="67"/>
      <c r="D273" s="68">
        <f>SUM(Tableau42[[#This Row],[TBI et NBI Mensuel]]*12)</f>
        <v>0</v>
      </c>
      <c r="E273" s="69">
        <f>Tableau42[[#This Row],[NB Heures Mensuelles]]*12</f>
        <v>0</v>
      </c>
      <c r="F273" s="70" t="e">
        <f>Tableau42[[#This Row],[TBI-NBI Annuel]]/Tableau42[[#This Row],[Heures Annuelles]]*1820</f>
        <v>#DIV/0!</v>
      </c>
      <c r="G273" s="29">
        <f t="shared" si="20"/>
        <v>0</v>
      </c>
      <c r="H273" s="71" t="e">
        <f t="shared" si="18"/>
        <v>#DIV/0!</v>
      </c>
      <c r="I273" s="72" t="e">
        <f t="shared" si="19"/>
        <v>#DIV/0!</v>
      </c>
      <c r="J273" s="17"/>
      <c r="K273" s="62"/>
    </row>
    <row r="274" spans="1:11" ht="19.9" customHeight="1">
      <c r="A274" s="34">
        <v>265</v>
      </c>
      <c r="B274" s="66"/>
      <c r="C274" s="67"/>
      <c r="D274" s="68">
        <f>SUM(Tableau42[[#This Row],[TBI et NBI Mensuel]]*12)</f>
        <v>0</v>
      </c>
      <c r="E274" s="69">
        <f>Tableau42[[#This Row],[NB Heures Mensuelles]]*12</f>
        <v>0</v>
      </c>
      <c r="F274" s="70" t="e">
        <f>Tableau42[[#This Row],[TBI-NBI Annuel]]/Tableau42[[#This Row],[Heures Annuelles]]*1820</f>
        <v>#DIV/0!</v>
      </c>
      <c r="G274" s="29">
        <f t="shared" si="20"/>
        <v>0</v>
      </c>
      <c r="H274" s="71" t="e">
        <f aca="true" t="shared" si="21" ref="H274:H305">IF(G274&lt;=O$12,G274,O$12)</f>
        <v>#DIV/0!</v>
      </c>
      <c r="I274" s="72" t="e">
        <f aca="true" t="shared" si="22" ref="I274:I305">G274-H274</f>
        <v>#DIV/0!</v>
      </c>
      <c r="J274" s="17"/>
      <c r="K274" s="62"/>
    </row>
    <row r="275" spans="1:11" ht="19.9" customHeight="1">
      <c r="A275" s="34">
        <v>266</v>
      </c>
      <c r="B275" s="66"/>
      <c r="C275" s="67"/>
      <c r="D275" s="68">
        <f>SUM(Tableau42[[#This Row],[TBI et NBI Mensuel]]*12)</f>
        <v>0</v>
      </c>
      <c r="E275" s="69">
        <f>Tableau42[[#This Row],[NB Heures Mensuelles]]*12</f>
        <v>0</v>
      </c>
      <c r="F275" s="70" t="e">
        <f>Tableau42[[#This Row],[TBI-NBI Annuel]]/Tableau42[[#This Row],[Heures Annuelles]]*1820</f>
        <v>#DIV/0!</v>
      </c>
      <c r="G275" s="29">
        <f t="shared" si="20"/>
        <v>0</v>
      </c>
      <c r="H275" s="71" t="e">
        <f t="shared" si="21"/>
        <v>#DIV/0!</v>
      </c>
      <c r="I275" s="72" t="e">
        <f t="shared" si="22"/>
        <v>#DIV/0!</v>
      </c>
      <c r="J275" s="17"/>
      <c r="K275" s="62"/>
    </row>
    <row r="276" spans="1:11" ht="19.9" customHeight="1">
      <c r="A276" s="34">
        <v>267</v>
      </c>
      <c r="B276" s="66"/>
      <c r="C276" s="67"/>
      <c r="D276" s="68">
        <f>SUM(Tableau42[[#This Row],[TBI et NBI Mensuel]]*12)</f>
        <v>0</v>
      </c>
      <c r="E276" s="69">
        <f>Tableau42[[#This Row],[NB Heures Mensuelles]]*12</f>
        <v>0</v>
      </c>
      <c r="F276" s="70" t="e">
        <f>Tableau42[[#This Row],[TBI-NBI Annuel]]/Tableau42[[#This Row],[Heures Annuelles]]*1820</f>
        <v>#DIV/0!</v>
      </c>
      <c r="G276" s="29">
        <f t="shared" si="20"/>
        <v>0</v>
      </c>
      <c r="H276" s="71" t="e">
        <f t="shared" si="21"/>
        <v>#DIV/0!</v>
      </c>
      <c r="I276" s="72" t="e">
        <f t="shared" si="22"/>
        <v>#DIV/0!</v>
      </c>
      <c r="J276" s="17"/>
      <c r="K276" s="62"/>
    </row>
    <row r="277" spans="1:11" ht="19.9" customHeight="1">
      <c r="A277" s="34">
        <v>268</v>
      </c>
      <c r="B277" s="66"/>
      <c r="C277" s="67"/>
      <c r="D277" s="68">
        <f>SUM(Tableau42[[#This Row],[TBI et NBI Mensuel]]*12)</f>
        <v>0</v>
      </c>
      <c r="E277" s="69">
        <f>Tableau42[[#This Row],[NB Heures Mensuelles]]*12</f>
        <v>0</v>
      </c>
      <c r="F277" s="70" t="e">
        <f>Tableau42[[#This Row],[TBI-NBI Annuel]]/Tableau42[[#This Row],[Heures Annuelles]]*1820</f>
        <v>#DIV/0!</v>
      </c>
      <c r="G277" s="29">
        <f t="shared" si="20"/>
        <v>0</v>
      </c>
      <c r="H277" s="71" t="e">
        <f t="shared" si="21"/>
        <v>#DIV/0!</v>
      </c>
      <c r="I277" s="72" t="e">
        <f t="shared" si="22"/>
        <v>#DIV/0!</v>
      </c>
      <c r="J277" s="17"/>
      <c r="K277" s="62"/>
    </row>
    <row r="278" spans="1:11" ht="19.9" customHeight="1">
      <c r="A278" s="34">
        <v>269</v>
      </c>
      <c r="B278" s="66"/>
      <c r="C278" s="67"/>
      <c r="D278" s="68">
        <f>SUM(Tableau42[[#This Row],[TBI et NBI Mensuel]]*12)</f>
        <v>0</v>
      </c>
      <c r="E278" s="69">
        <f>Tableau42[[#This Row],[NB Heures Mensuelles]]*12</f>
        <v>0</v>
      </c>
      <c r="F278" s="70" t="e">
        <f>Tableau42[[#This Row],[TBI-NBI Annuel]]/Tableau42[[#This Row],[Heures Annuelles]]*1820</f>
        <v>#DIV/0!</v>
      </c>
      <c r="G278" s="29">
        <f t="shared" si="20"/>
        <v>0</v>
      </c>
      <c r="H278" s="71" t="e">
        <f t="shared" si="21"/>
        <v>#DIV/0!</v>
      </c>
      <c r="I278" s="72" t="e">
        <f t="shared" si="22"/>
        <v>#DIV/0!</v>
      </c>
      <c r="J278" s="17"/>
      <c r="K278" s="62"/>
    </row>
    <row r="279" spans="1:11" ht="19.9" customHeight="1">
      <c r="A279" s="34">
        <v>270</v>
      </c>
      <c r="B279" s="66"/>
      <c r="C279" s="67"/>
      <c r="D279" s="68">
        <f>SUM(Tableau42[[#This Row],[TBI et NBI Mensuel]]*12)</f>
        <v>0</v>
      </c>
      <c r="E279" s="69">
        <f>Tableau42[[#This Row],[NB Heures Mensuelles]]*12</f>
        <v>0</v>
      </c>
      <c r="F279" s="70" t="e">
        <f>Tableau42[[#This Row],[TBI-NBI Annuel]]/Tableau42[[#This Row],[Heures Annuelles]]*1820</f>
        <v>#DIV/0!</v>
      </c>
      <c r="G279" s="29">
        <f t="shared" si="20"/>
        <v>0</v>
      </c>
      <c r="H279" s="71" t="e">
        <f t="shared" si="21"/>
        <v>#DIV/0!</v>
      </c>
      <c r="I279" s="72" t="e">
        <f t="shared" si="22"/>
        <v>#DIV/0!</v>
      </c>
      <c r="J279" s="17"/>
      <c r="K279" s="62"/>
    </row>
    <row r="280" spans="1:11" ht="19.9" customHeight="1">
      <c r="A280" s="34">
        <v>271</v>
      </c>
      <c r="B280" s="66"/>
      <c r="C280" s="67"/>
      <c r="D280" s="68">
        <f>SUM(Tableau42[[#This Row],[TBI et NBI Mensuel]]*12)</f>
        <v>0</v>
      </c>
      <c r="E280" s="69">
        <f>Tableau42[[#This Row],[NB Heures Mensuelles]]*12</f>
        <v>0</v>
      </c>
      <c r="F280" s="70" t="e">
        <f>Tableau42[[#This Row],[TBI-NBI Annuel]]/Tableau42[[#This Row],[Heures Annuelles]]*1820</f>
        <v>#DIV/0!</v>
      </c>
      <c r="G280" s="29">
        <f t="shared" si="20"/>
        <v>0</v>
      </c>
      <c r="H280" s="71" t="e">
        <f t="shared" si="21"/>
        <v>#DIV/0!</v>
      </c>
      <c r="I280" s="72" t="e">
        <f t="shared" si="22"/>
        <v>#DIV/0!</v>
      </c>
      <c r="J280" s="17"/>
      <c r="K280" s="62"/>
    </row>
    <row r="281" spans="1:11" ht="19.9" customHeight="1">
      <c r="A281" s="34">
        <v>272</v>
      </c>
      <c r="B281" s="66"/>
      <c r="C281" s="67"/>
      <c r="D281" s="68">
        <f>SUM(Tableau42[[#This Row],[TBI et NBI Mensuel]]*12)</f>
        <v>0</v>
      </c>
      <c r="E281" s="69">
        <f>Tableau42[[#This Row],[NB Heures Mensuelles]]*12</f>
        <v>0</v>
      </c>
      <c r="F281" s="70" t="e">
        <f>Tableau42[[#This Row],[TBI-NBI Annuel]]/Tableau42[[#This Row],[Heures Annuelles]]*1820</f>
        <v>#DIV/0!</v>
      </c>
      <c r="G281" s="29">
        <f t="shared" si="20"/>
        <v>0</v>
      </c>
      <c r="H281" s="71" t="e">
        <f t="shared" si="21"/>
        <v>#DIV/0!</v>
      </c>
      <c r="I281" s="72" t="e">
        <f t="shared" si="22"/>
        <v>#DIV/0!</v>
      </c>
      <c r="J281" s="17"/>
      <c r="K281" s="62"/>
    </row>
    <row r="282" spans="1:11" ht="19.9" customHeight="1">
      <c r="A282" s="34">
        <v>273</v>
      </c>
      <c r="B282" s="66"/>
      <c r="C282" s="67"/>
      <c r="D282" s="68">
        <f>SUM(Tableau42[[#This Row],[TBI et NBI Mensuel]]*12)</f>
        <v>0</v>
      </c>
      <c r="E282" s="69">
        <f>Tableau42[[#This Row],[NB Heures Mensuelles]]*12</f>
        <v>0</v>
      </c>
      <c r="F282" s="70" t="e">
        <f>Tableau42[[#This Row],[TBI-NBI Annuel]]/Tableau42[[#This Row],[Heures Annuelles]]*1820</f>
        <v>#DIV/0!</v>
      </c>
      <c r="G282" s="29">
        <f t="shared" si="20"/>
        <v>0</v>
      </c>
      <c r="H282" s="71" t="e">
        <f t="shared" si="21"/>
        <v>#DIV/0!</v>
      </c>
      <c r="I282" s="72" t="e">
        <f t="shared" si="22"/>
        <v>#DIV/0!</v>
      </c>
      <c r="J282" s="17"/>
      <c r="K282" s="62"/>
    </row>
    <row r="283" spans="1:11" ht="19.9" customHeight="1">
      <c r="A283" s="34">
        <v>274</v>
      </c>
      <c r="B283" s="66"/>
      <c r="C283" s="67"/>
      <c r="D283" s="68">
        <f>SUM(Tableau42[[#This Row],[TBI et NBI Mensuel]]*12)</f>
        <v>0</v>
      </c>
      <c r="E283" s="69">
        <f>Tableau42[[#This Row],[NB Heures Mensuelles]]*12</f>
        <v>0</v>
      </c>
      <c r="F283" s="70" t="e">
        <f>Tableau42[[#This Row],[TBI-NBI Annuel]]/Tableau42[[#This Row],[Heures Annuelles]]*1820</f>
        <v>#DIV/0!</v>
      </c>
      <c r="G283" s="29">
        <f t="shared" si="20"/>
        <v>0</v>
      </c>
      <c r="H283" s="71" t="e">
        <f t="shared" si="21"/>
        <v>#DIV/0!</v>
      </c>
      <c r="I283" s="72" t="e">
        <f t="shared" si="22"/>
        <v>#DIV/0!</v>
      </c>
      <c r="J283" s="17"/>
      <c r="K283" s="62"/>
    </row>
    <row r="284" spans="1:11" ht="19.9" customHeight="1">
      <c r="A284" s="34">
        <v>275</v>
      </c>
      <c r="B284" s="66"/>
      <c r="C284" s="67"/>
      <c r="D284" s="68">
        <f>SUM(Tableau42[[#This Row],[TBI et NBI Mensuel]]*12)</f>
        <v>0</v>
      </c>
      <c r="E284" s="69">
        <f>Tableau42[[#This Row],[NB Heures Mensuelles]]*12</f>
        <v>0</v>
      </c>
      <c r="F284" s="70" t="e">
        <f>Tableau42[[#This Row],[TBI-NBI Annuel]]/Tableau42[[#This Row],[Heures Annuelles]]*1820</f>
        <v>#DIV/0!</v>
      </c>
      <c r="G284" s="29">
        <f t="shared" si="20"/>
        <v>0</v>
      </c>
      <c r="H284" s="71" t="e">
        <f t="shared" si="21"/>
        <v>#DIV/0!</v>
      </c>
      <c r="I284" s="72" t="e">
        <f t="shared" si="22"/>
        <v>#DIV/0!</v>
      </c>
      <c r="J284" s="17"/>
      <c r="K284" s="62"/>
    </row>
    <row r="285" spans="1:11" ht="19.9" customHeight="1">
      <c r="A285" s="34">
        <v>276</v>
      </c>
      <c r="B285" s="66"/>
      <c r="C285" s="67"/>
      <c r="D285" s="68">
        <f>SUM(Tableau42[[#This Row],[TBI et NBI Mensuel]]*12)</f>
        <v>0</v>
      </c>
      <c r="E285" s="69">
        <f>Tableau42[[#This Row],[NB Heures Mensuelles]]*12</f>
        <v>0</v>
      </c>
      <c r="F285" s="70" t="e">
        <f>Tableau42[[#This Row],[TBI-NBI Annuel]]/Tableau42[[#This Row],[Heures Annuelles]]*1820</f>
        <v>#DIV/0!</v>
      </c>
      <c r="G285" s="29">
        <f t="shared" si="20"/>
        <v>0</v>
      </c>
      <c r="H285" s="71" t="e">
        <f t="shared" si="21"/>
        <v>#DIV/0!</v>
      </c>
      <c r="I285" s="72" t="e">
        <f t="shared" si="22"/>
        <v>#DIV/0!</v>
      </c>
      <c r="J285" s="17"/>
      <c r="K285" s="62"/>
    </row>
    <row r="286" spans="1:11" ht="19.9" customHeight="1">
      <c r="A286" s="34">
        <v>277</v>
      </c>
      <c r="B286" s="66"/>
      <c r="C286" s="67"/>
      <c r="D286" s="68">
        <f>SUM(Tableau42[[#This Row],[TBI et NBI Mensuel]]*12)</f>
        <v>0</v>
      </c>
      <c r="E286" s="69">
        <f>Tableau42[[#This Row],[NB Heures Mensuelles]]*12</f>
        <v>0</v>
      </c>
      <c r="F286" s="70" t="e">
        <f>Tableau42[[#This Row],[TBI-NBI Annuel]]/Tableau42[[#This Row],[Heures Annuelles]]*1820</f>
        <v>#DIV/0!</v>
      </c>
      <c r="G286" s="29">
        <f t="shared" si="20"/>
        <v>0</v>
      </c>
      <c r="H286" s="71" t="e">
        <f t="shared" si="21"/>
        <v>#DIV/0!</v>
      </c>
      <c r="I286" s="72" t="e">
        <f t="shared" si="22"/>
        <v>#DIV/0!</v>
      </c>
      <c r="J286" s="17"/>
      <c r="K286" s="62"/>
    </row>
    <row r="287" spans="1:11" ht="19.9" customHeight="1">
      <c r="A287" s="34">
        <v>278</v>
      </c>
      <c r="B287" s="66"/>
      <c r="C287" s="67"/>
      <c r="D287" s="68">
        <f>SUM(Tableau42[[#This Row],[TBI et NBI Mensuel]]*12)</f>
        <v>0</v>
      </c>
      <c r="E287" s="69">
        <f>Tableau42[[#This Row],[NB Heures Mensuelles]]*12</f>
        <v>0</v>
      </c>
      <c r="F287" s="70" t="e">
        <f>Tableau42[[#This Row],[TBI-NBI Annuel]]/Tableau42[[#This Row],[Heures Annuelles]]*1820</f>
        <v>#DIV/0!</v>
      </c>
      <c r="G287" s="29">
        <f t="shared" si="20"/>
        <v>0</v>
      </c>
      <c r="H287" s="71" t="e">
        <f t="shared" si="21"/>
        <v>#DIV/0!</v>
      </c>
      <c r="I287" s="72" t="e">
        <f t="shared" si="22"/>
        <v>#DIV/0!</v>
      </c>
      <c r="J287" s="17"/>
      <c r="K287" s="62"/>
    </row>
    <row r="288" spans="1:11" ht="19.9" customHeight="1">
      <c r="A288" s="34">
        <v>279</v>
      </c>
      <c r="B288" s="66"/>
      <c r="C288" s="67"/>
      <c r="D288" s="68">
        <f>SUM(Tableau42[[#This Row],[TBI et NBI Mensuel]]*12)</f>
        <v>0</v>
      </c>
      <c r="E288" s="69">
        <f>Tableau42[[#This Row],[NB Heures Mensuelles]]*12</f>
        <v>0</v>
      </c>
      <c r="F288" s="70" t="e">
        <f>Tableau42[[#This Row],[TBI-NBI Annuel]]/Tableau42[[#This Row],[Heures Annuelles]]*1820</f>
        <v>#DIV/0!</v>
      </c>
      <c r="G288" s="29">
        <f t="shared" si="20"/>
        <v>0</v>
      </c>
      <c r="H288" s="71" t="e">
        <f t="shared" si="21"/>
        <v>#DIV/0!</v>
      </c>
      <c r="I288" s="72" t="e">
        <f t="shared" si="22"/>
        <v>#DIV/0!</v>
      </c>
      <c r="J288" s="17"/>
      <c r="K288" s="62"/>
    </row>
    <row r="289" spans="1:11" ht="19.9" customHeight="1">
      <c r="A289" s="34">
        <v>280</v>
      </c>
      <c r="B289" s="66"/>
      <c r="C289" s="67"/>
      <c r="D289" s="68">
        <f>SUM(Tableau42[[#This Row],[TBI et NBI Mensuel]]*12)</f>
        <v>0</v>
      </c>
      <c r="E289" s="69">
        <f>Tableau42[[#This Row],[NB Heures Mensuelles]]*12</f>
        <v>0</v>
      </c>
      <c r="F289" s="70" t="e">
        <f>Tableau42[[#This Row],[TBI-NBI Annuel]]/Tableau42[[#This Row],[Heures Annuelles]]*1820</f>
        <v>#DIV/0!</v>
      </c>
      <c r="G289" s="29">
        <f t="shared" si="20"/>
        <v>0</v>
      </c>
      <c r="H289" s="71" t="e">
        <f t="shared" si="21"/>
        <v>#DIV/0!</v>
      </c>
      <c r="I289" s="72" t="e">
        <f t="shared" si="22"/>
        <v>#DIV/0!</v>
      </c>
      <c r="J289" s="17"/>
      <c r="K289" s="62"/>
    </row>
    <row r="290" spans="1:11" ht="19.9" customHeight="1">
      <c r="A290" s="34">
        <v>281</v>
      </c>
      <c r="B290" s="66"/>
      <c r="C290" s="67"/>
      <c r="D290" s="68">
        <f>SUM(Tableau42[[#This Row],[TBI et NBI Mensuel]]*12)</f>
        <v>0</v>
      </c>
      <c r="E290" s="69">
        <f>Tableau42[[#This Row],[NB Heures Mensuelles]]*12</f>
        <v>0</v>
      </c>
      <c r="F290" s="70" t="e">
        <f>Tableau42[[#This Row],[TBI-NBI Annuel]]/Tableau42[[#This Row],[Heures Annuelles]]*1820</f>
        <v>#DIV/0!</v>
      </c>
      <c r="G290" s="29">
        <f t="shared" si="20"/>
        <v>0</v>
      </c>
      <c r="H290" s="71" t="e">
        <f t="shared" si="21"/>
        <v>#DIV/0!</v>
      </c>
      <c r="I290" s="72" t="e">
        <f t="shared" si="22"/>
        <v>#DIV/0!</v>
      </c>
      <c r="J290" s="17"/>
      <c r="K290" s="62"/>
    </row>
    <row r="291" spans="1:11" ht="19.9" customHeight="1">
      <c r="A291" s="34">
        <v>282</v>
      </c>
      <c r="B291" s="66"/>
      <c r="C291" s="67"/>
      <c r="D291" s="68">
        <f>SUM(Tableau42[[#This Row],[TBI et NBI Mensuel]]*12)</f>
        <v>0</v>
      </c>
      <c r="E291" s="69">
        <f>Tableau42[[#This Row],[NB Heures Mensuelles]]*12</f>
        <v>0</v>
      </c>
      <c r="F291" s="70" t="e">
        <f>Tableau42[[#This Row],[TBI-NBI Annuel]]/Tableau42[[#This Row],[Heures Annuelles]]*1820</f>
        <v>#DIV/0!</v>
      </c>
      <c r="G291" s="29">
        <f t="shared" si="20"/>
        <v>0</v>
      </c>
      <c r="H291" s="71" t="e">
        <f t="shared" si="21"/>
        <v>#DIV/0!</v>
      </c>
      <c r="I291" s="72" t="e">
        <f t="shared" si="22"/>
        <v>#DIV/0!</v>
      </c>
      <c r="J291" s="17"/>
      <c r="K291" s="62"/>
    </row>
    <row r="292" spans="1:11" ht="19.9" customHeight="1">
      <c r="A292" s="34">
        <v>283</v>
      </c>
      <c r="B292" s="66"/>
      <c r="C292" s="67"/>
      <c r="D292" s="68">
        <f>SUM(Tableau42[[#This Row],[TBI et NBI Mensuel]]*12)</f>
        <v>0</v>
      </c>
      <c r="E292" s="69">
        <f>Tableau42[[#This Row],[NB Heures Mensuelles]]*12</f>
        <v>0</v>
      </c>
      <c r="F292" s="70" t="e">
        <f>Tableau42[[#This Row],[TBI-NBI Annuel]]/Tableau42[[#This Row],[Heures Annuelles]]*1820</f>
        <v>#DIV/0!</v>
      </c>
      <c r="G292" s="29">
        <f t="shared" si="20"/>
        <v>0</v>
      </c>
      <c r="H292" s="71" t="e">
        <f t="shared" si="21"/>
        <v>#DIV/0!</v>
      </c>
      <c r="I292" s="72" t="e">
        <f t="shared" si="22"/>
        <v>#DIV/0!</v>
      </c>
      <c r="J292" s="17"/>
      <c r="K292" s="62"/>
    </row>
    <row r="293" spans="1:11" ht="19.9" customHeight="1">
      <c r="A293" s="34">
        <v>284</v>
      </c>
      <c r="B293" s="66"/>
      <c r="C293" s="67"/>
      <c r="D293" s="68">
        <f>SUM(Tableau42[[#This Row],[TBI et NBI Mensuel]]*12)</f>
        <v>0</v>
      </c>
      <c r="E293" s="69">
        <f>Tableau42[[#This Row],[NB Heures Mensuelles]]*12</f>
        <v>0</v>
      </c>
      <c r="F293" s="70" t="e">
        <f>Tableau42[[#This Row],[TBI-NBI Annuel]]/Tableau42[[#This Row],[Heures Annuelles]]*1820</f>
        <v>#DIV/0!</v>
      </c>
      <c r="G293" s="29">
        <f t="shared" si="20"/>
        <v>0</v>
      </c>
      <c r="H293" s="71" t="e">
        <f t="shared" si="21"/>
        <v>#DIV/0!</v>
      </c>
      <c r="I293" s="72" t="e">
        <f t="shared" si="22"/>
        <v>#DIV/0!</v>
      </c>
      <c r="J293" s="17"/>
      <c r="K293" s="62"/>
    </row>
    <row r="294" spans="1:11" ht="19.9" customHeight="1">
      <c r="A294" s="34">
        <v>285</v>
      </c>
      <c r="B294" s="66"/>
      <c r="C294" s="67"/>
      <c r="D294" s="68">
        <f>SUM(Tableau42[[#This Row],[TBI et NBI Mensuel]]*12)</f>
        <v>0</v>
      </c>
      <c r="E294" s="69">
        <f>Tableau42[[#This Row],[NB Heures Mensuelles]]*12</f>
        <v>0</v>
      </c>
      <c r="F294" s="70" t="e">
        <f>Tableau42[[#This Row],[TBI-NBI Annuel]]/Tableau42[[#This Row],[Heures Annuelles]]*1820</f>
        <v>#DIV/0!</v>
      </c>
      <c r="G294" s="29">
        <f t="shared" si="20"/>
        <v>0</v>
      </c>
      <c r="H294" s="71" t="e">
        <f t="shared" si="21"/>
        <v>#DIV/0!</v>
      </c>
      <c r="I294" s="72" t="e">
        <f t="shared" si="22"/>
        <v>#DIV/0!</v>
      </c>
      <c r="J294" s="17"/>
      <c r="K294" s="62"/>
    </row>
    <row r="295" spans="1:11" ht="19.9" customHeight="1">
      <c r="A295" s="34">
        <v>286</v>
      </c>
      <c r="B295" s="66"/>
      <c r="C295" s="67"/>
      <c r="D295" s="68">
        <f>SUM(Tableau42[[#This Row],[TBI et NBI Mensuel]]*12)</f>
        <v>0</v>
      </c>
      <c r="E295" s="69">
        <f>Tableau42[[#This Row],[NB Heures Mensuelles]]*12</f>
        <v>0</v>
      </c>
      <c r="F295" s="70" t="e">
        <f>Tableau42[[#This Row],[TBI-NBI Annuel]]/Tableau42[[#This Row],[Heures Annuelles]]*1820</f>
        <v>#DIV/0!</v>
      </c>
      <c r="G295" s="29">
        <f t="shared" si="20"/>
        <v>0</v>
      </c>
      <c r="H295" s="71" t="e">
        <f t="shared" si="21"/>
        <v>#DIV/0!</v>
      </c>
      <c r="I295" s="72" t="e">
        <f t="shared" si="22"/>
        <v>#DIV/0!</v>
      </c>
      <c r="J295" s="17"/>
      <c r="K295" s="62"/>
    </row>
    <row r="296" spans="1:11" ht="19.9" customHeight="1">
      <c r="A296" s="34">
        <v>287</v>
      </c>
      <c r="B296" s="66"/>
      <c r="C296" s="67"/>
      <c r="D296" s="68">
        <f>SUM(Tableau42[[#This Row],[TBI et NBI Mensuel]]*12)</f>
        <v>0</v>
      </c>
      <c r="E296" s="69">
        <f>Tableau42[[#This Row],[NB Heures Mensuelles]]*12</f>
        <v>0</v>
      </c>
      <c r="F296" s="70" t="e">
        <f>Tableau42[[#This Row],[TBI-NBI Annuel]]/Tableau42[[#This Row],[Heures Annuelles]]*1820</f>
        <v>#DIV/0!</v>
      </c>
      <c r="G296" s="29">
        <f t="shared" si="20"/>
        <v>0</v>
      </c>
      <c r="H296" s="71" t="e">
        <f t="shared" si="21"/>
        <v>#DIV/0!</v>
      </c>
      <c r="I296" s="72" t="e">
        <f t="shared" si="22"/>
        <v>#DIV/0!</v>
      </c>
      <c r="J296" s="17"/>
      <c r="K296" s="62"/>
    </row>
    <row r="297" spans="1:11" ht="19.9" customHeight="1">
      <c r="A297" s="34">
        <v>288</v>
      </c>
      <c r="B297" s="66"/>
      <c r="C297" s="67"/>
      <c r="D297" s="68">
        <f>SUM(Tableau42[[#This Row],[TBI et NBI Mensuel]]*12)</f>
        <v>0</v>
      </c>
      <c r="E297" s="69">
        <f>Tableau42[[#This Row],[NB Heures Mensuelles]]*12</f>
        <v>0</v>
      </c>
      <c r="F297" s="70" t="e">
        <f>Tableau42[[#This Row],[TBI-NBI Annuel]]/Tableau42[[#This Row],[Heures Annuelles]]*1820</f>
        <v>#DIV/0!</v>
      </c>
      <c r="G297" s="29">
        <f t="shared" si="20"/>
        <v>0</v>
      </c>
      <c r="H297" s="71" t="e">
        <f t="shared" si="21"/>
        <v>#DIV/0!</v>
      </c>
      <c r="I297" s="72" t="e">
        <f t="shared" si="22"/>
        <v>#DIV/0!</v>
      </c>
      <c r="J297" s="17"/>
      <c r="K297" s="62"/>
    </row>
    <row r="298" spans="1:11" ht="19.9" customHeight="1">
      <c r="A298" s="34">
        <v>289</v>
      </c>
      <c r="B298" s="66"/>
      <c r="C298" s="67"/>
      <c r="D298" s="68">
        <f>SUM(Tableau42[[#This Row],[TBI et NBI Mensuel]]*12)</f>
        <v>0</v>
      </c>
      <c r="E298" s="69">
        <f>Tableau42[[#This Row],[NB Heures Mensuelles]]*12</f>
        <v>0</v>
      </c>
      <c r="F298" s="70" t="e">
        <f>Tableau42[[#This Row],[TBI-NBI Annuel]]/Tableau42[[#This Row],[Heures Annuelles]]*1820</f>
        <v>#DIV/0!</v>
      </c>
      <c r="G298" s="29">
        <f t="shared" si="20"/>
        <v>0</v>
      </c>
      <c r="H298" s="71" t="e">
        <f t="shared" si="21"/>
        <v>#DIV/0!</v>
      </c>
      <c r="I298" s="72" t="e">
        <f t="shared" si="22"/>
        <v>#DIV/0!</v>
      </c>
      <c r="J298" s="17"/>
      <c r="K298" s="62"/>
    </row>
    <row r="299" spans="1:11" ht="19.9" customHeight="1">
      <c r="A299" s="34">
        <v>290</v>
      </c>
      <c r="B299" s="66"/>
      <c r="C299" s="67"/>
      <c r="D299" s="68">
        <f>SUM(Tableau42[[#This Row],[TBI et NBI Mensuel]]*12)</f>
        <v>0</v>
      </c>
      <c r="E299" s="69">
        <f>Tableau42[[#This Row],[NB Heures Mensuelles]]*12</f>
        <v>0</v>
      </c>
      <c r="F299" s="70" t="e">
        <f>Tableau42[[#This Row],[TBI-NBI Annuel]]/Tableau42[[#This Row],[Heures Annuelles]]*1820</f>
        <v>#DIV/0!</v>
      </c>
      <c r="G299" s="29">
        <f t="shared" si="20"/>
        <v>0</v>
      </c>
      <c r="H299" s="71" t="e">
        <f t="shared" si="21"/>
        <v>#DIV/0!</v>
      </c>
      <c r="I299" s="72" t="e">
        <f t="shared" si="22"/>
        <v>#DIV/0!</v>
      </c>
      <c r="J299" s="17"/>
      <c r="K299" s="62"/>
    </row>
    <row r="300" spans="1:11" ht="19.9" customHeight="1">
      <c r="A300" s="34">
        <v>291</v>
      </c>
      <c r="B300" s="66"/>
      <c r="C300" s="67"/>
      <c r="D300" s="68">
        <f>SUM(Tableau42[[#This Row],[TBI et NBI Mensuel]]*12)</f>
        <v>0</v>
      </c>
      <c r="E300" s="69">
        <f>Tableau42[[#This Row],[NB Heures Mensuelles]]*12</f>
        <v>0</v>
      </c>
      <c r="F300" s="70" t="e">
        <f>Tableau42[[#This Row],[TBI-NBI Annuel]]/Tableau42[[#This Row],[Heures Annuelles]]*1820</f>
        <v>#DIV/0!</v>
      </c>
      <c r="G300" s="29">
        <f t="shared" si="20"/>
        <v>0</v>
      </c>
      <c r="H300" s="71" t="e">
        <f t="shared" si="21"/>
        <v>#DIV/0!</v>
      </c>
      <c r="I300" s="72" t="e">
        <f t="shared" si="22"/>
        <v>#DIV/0!</v>
      </c>
      <c r="J300" s="17"/>
      <c r="K300" s="62"/>
    </row>
    <row r="301" spans="1:11" ht="19.9" customHeight="1">
      <c r="A301" s="34">
        <v>292</v>
      </c>
      <c r="B301" s="66"/>
      <c r="C301" s="67"/>
      <c r="D301" s="68">
        <f>SUM(Tableau42[[#This Row],[TBI et NBI Mensuel]]*12)</f>
        <v>0</v>
      </c>
      <c r="E301" s="69">
        <f>Tableau42[[#This Row],[NB Heures Mensuelles]]*12</f>
        <v>0</v>
      </c>
      <c r="F301" s="70" t="e">
        <f>Tableau42[[#This Row],[TBI-NBI Annuel]]/Tableau42[[#This Row],[Heures Annuelles]]*1820</f>
        <v>#DIV/0!</v>
      </c>
      <c r="G301" s="29">
        <f t="shared" si="20"/>
        <v>0</v>
      </c>
      <c r="H301" s="71" t="e">
        <f t="shared" si="21"/>
        <v>#DIV/0!</v>
      </c>
      <c r="I301" s="72" t="e">
        <f t="shared" si="22"/>
        <v>#DIV/0!</v>
      </c>
      <c r="J301" s="17"/>
      <c r="K301" s="62"/>
    </row>
    <row r="302" spans="1:11" ht="19.9" customHeight="1">
      <c r="A302" s="34">
        <v>293</v>
      </c>
      <c r="B302" s="66"/>
      <c r="C302" s="67"/>
      <c r="D302" s="68">
        <f>SUM(Tableau42[[#This Row],[TBI et NBI Mensuel]]*12)</f>
        <v>0</v>
      </c>
      <c r="E302" s="69">
        <f>Tableau42[[#This Row],[NB Heures Mensuelles]]*12</f>
        <v>0</v>
      </c>
      <c r="F302" s="70" t="e">
        <f>Tableau42[[#This Row],[TBI-NBI Annuel]]/Tableau42[[#This Row],[Heures Annuelles]]*1820</f>
        <v>#DIV/0!</v>
      </c>
      <c r="G302" s="29">
        <f t="shared" si="20"/>
        <v>0</v>
      </c>
      <c r="H302" s="71" t="e">
        <f t="shared" si="21"/>
        <v>#DIV/0!</v>
      </c>
      <c r="I302" s="72" t="e">
        <f t="shared" si="22"/>
        <v>#DIV/0!</v>
      </c>
      <c r="J302" s="17"/>
      <c r="K302" s="62"/>
    </row>
    <row r="303" spans="1:11" ht="19.9" customHeight="1">
      <c r="A303" s="34">
        <v>294</v>
      </c>
      <c r="B303" s="66"/>
      <c r="C303" s="67"/>
      <c r="D303" s="68">
        <f>SUM(Tableau42[[#This Row],[TBI et NBI Mensuel]]*12)</f>
        <v>0</v>
      </c>
      <c r="E303" s="69">
        <f>Tableau42[[#This Row],[NB Heures Mensuelles]]*12</f>
        <v>0</v>
      </c>
      <c r="F303" s="70" t="e">
        <f>Tableau42[[#This Row],[TBI-NBI Annuel]]/Tableau42[[#This Row],[Heures Annuelles]]*1820</f>
        <v>#DIV/0!</v>
      </c>
      <c r="G303" s="29">
        <f t="shared" si="20"/>
        <v>0</v>
      </c>
      <c r="H303" s="71" t="e">
        <f t="shared" si="21"/>
        <v>#DIV/0!</v>
      </c>
      <c r="I303" s="72" t="e">
        <f t="shared" si="22"/>
        <v>#DIV/0!</v>
      </c>
      <c r="J303" s="17"/>
      <c r="K303" s="62"/>
    </row>
    <row r="304" spans="1:11" ht="19.9" customHeight="1">
      <c r="A304" s="34">
        <v>295</v>
      </c>
      <c r="B304" s="66"/>
      <c r="C304" s="67"/>
      <c r="D304" s="68">
        <f>SUM(Tableau42[[#This Row],[TBI et NBI Mensuel]]*12)</f>
        <v>0</v>
      </c>
      <c r="E304" s="69">
        <f>Tableau42[[#This Row],[NB Heures Mensuelles]]*12</f>
        <v>0</v>
      </c>
      <c r="F304" s="70" t="e">
        <f>Tableau42[[#This Row],[TBI-NBI Annuel]]/Tableau42[[#This Row],[Heures Annuelles]]*1820</f>
        <v>#DIV/0!</v>
      </c>
      <c r="G304" s="29">
        <f t="shared" si="20"/>
        <v>0</v>
      </c>
      <c r="H304" s="71" t="e">
        <f t="shared" si="21"/>
        <v>#DIV/0!</v>
      </c>
      <c r="I304" s="72" t="e">
        <f t="shared" si="22"/>
        <v>#DIV/0!</v>
      </c>
      <c r="J304" s="17"/>
      <c r="K304" s="62"/>
    </row>
    <row r="305" spans="1:11" ht="19.9" customHeight="1">
      <c r="A305" s="34">
        <v>296</v>
      </c>
      <c r="B305" s="66"/>
      <c r="C305" s="67"/>
      <c r="D305" s="68">
        <f>SUM(Tableau42[[#This Row],[TBI et NBI Mensuel]]*12)</f>
        <v>0</v>
      </c>
      <c r="E305" s="69">
        <f>Tableau42[[#This Row],[NB Heures Mensuelles]]*12</f>
        <v>0</v>
      </c>
      <c r="F305" s="70" t="e">
        <f>Tableau42[[#This Row],[TBI-NBI Annuel]]/Tableau42[[#This Row],[Heures Annuelles]]*1820</f>
        <v>#DIV/0!</v>
      </c>
      <c r="G305" s="29">
        <f t="shared" si="20"/>
        <v>0</v>
      </c>
      <c r="H305" s="71" t="e">
        <f t="shared" si="21"/>
        <v>#DIV/0!</v>
      </c>
      <c r="I305" s="72" t="e">
        <f t="shared" si="22"/>
        <v>#DIV/0!</v>
      </c>
      <c r="J305" s="17"/>
      <c r="K305" s="62"/>
    </row>
    <row r="306" spans="1:11" ht="19.9" customHeight="1">
      <c r="A306" s="34">
        <v>297</v>
      </c>
      <c r="B306" s="66"/>
      <c r="C306" s="67"/>
      <c r="D306" s="68">
        <f>SUM(Tableau42[[#This Row],[TBI et NBI Mensuel]]*12)</f>
        <v>0</v>
      </c>
      <c r="E306" s="69">
        <f>Tableau42[[#This Row],[NB Heures Mensuelles]]*12</f>
        <v>0</v>
      </c>
      <c r="F306" s="70" t="e">
        <f>Tableau42[[#This Row],[TBI-NBI Annuel]]/Tableau42[[#This Row],[Heures Annuelles]]*1820</f>
        <v>#DIV/0!</v>
      </c>
      <c r="G306" s="29">
        <f t="shared" si="20"/>
        <v>0</v>
      </c>
      <c r="H306" s="71" t="e">
        <f aca="true" t="shared" si="23" ref="H306:H309">IF(G306&lt;=O$12,G306,O$12)</f>
        <v>#DIV/0!</v>
      </c>
      <c r="I306" s="72" t="e">
        <f aca="true" t="shared" si="24" ref="I306:I309">G306-H306</f>
        <v>#DIV/0!</v>
      </c>
      <c r="J306" s="17"/>
      <c r="K306" s="62"/>
    </row>
    <row r="307" spans="1:11" ht="19.9" customHeight="1">
      <c r="A307" s="34">
        <v>298</v>
      </c>
      <c r="B307" s="66"/>
      <c r="C307" s="67"/>
      <c r="D307" s="68">
        <f>SUM(Tableau42[[#This Row],[TBI et NBI Mensuel]]*12)</f>
        <v>0</v>
      </c>
      <c r="E307" s="69">
        <f>Tableau42[[#This Row],[NB Heures Mensuelles]]*12</f>
        <v>0</v>
      </c>
      <c r="F307" s="70" t="e">
        <f>Tableau42[[#This Row],[TBI-NBI Annuel]]/Tableau42[[#This Row],[Heures Annuelles]]*1820</f>
        <v>#DIV/0!</v>
      </c>
      <c r="G307" s="29">
        <f t="shared" si="20"/>
        <v>0</v>
      </c>
      <c r="H307" s="71" t="e">
        <f t="shared" si="23"/>
        <v>#DIV/0!</v>
      </c>
      <c r="I307" s="72" t="e">
        <f t="shared" si="24"/>
        <v>#DIV/0!</v>
      </c>
      <c r="J307" s="17"/>
      <c r="K307" s="62"/>
    </row>
    <row r="308" spans="1:11" ht="19.9" customHeight="1">
      <c r="A308" s="34">
        <v>299</v>
      </c>
      <c r="B308" s="66"/>
      <c r="C308" s="67"/>
      <c r="D308" s="68">
        <f>SUM(Tableau42[[#This Row],[TBI et NBI Mensuel]]*12)</f>
        <v>0</v>
      </c>
      <c r="E308" s="69">
        <f>Tableau42[[#This Row],[NB Heures Mensuelles]]*12</f>
        <v>0</v>
      </c>
      <c r="F308" s="70" t="e">
        <f>Tableau42[[#This Row],[TBI-NBI Annuel]]/Tableau42[[#This Row],[Heures Annuelles]]*1820</f>
        <v>#DIV/0!</v>
      </c>
      <c r="G308" s="29">
        <f t="shared" si="20"/>
        <v>0</v>
      </c>
      <c r="H308" s="71" t="e">
        <f t="shared" si="23"/>
        <v>#DIV/0!</v>
      </c>
      <c r="I308" s="72" t="e">
        <f t="shared" si="24"/>
        <v>#DIV/0!</v>
      </c>
      <c r="J308" s="17"/>
      <c r="K308" s="62"/>
    </row>
    <row r="309" spans="1:11" ht="19.9" customHeight="1">
      <c r="A309" s="34">
        <v>300</v>
      </c>
      <c r="B309" s="66"/>
      <c r="C309" s="67"/>
      <c r="D309" s="68">
        <f>SUM(Tableau42[[#This Row],[TBI et NBI Mensuel]]*12)</f>
        <v>0</v>
      </c>
      <c r="E309" s="69">
        <f>Tableau42[[#This Row],[NB Heures Mensuelles]]*12</f>
        <v>0</v>
      </c>
      <c r="F309" s="70" t="e">
        <f>Tableau42[[#This Row],[TBI-NBI Annuel]]/Tableau42[[#This Row],[Heures Annuelles]]*1820</f>
        <v>#DIV/0!</v>
      </c>
      <c r="G309" s="29">
        <f t="shared" si="20"/>
        <v>0</v>
      </c>
      <c r="H309" s="71" t="e">
        <f t="shared" si="23"/>
        <v>#DIV/0!</v>
      </c>
      <c r="I309" s="72" t="e">
        <f t="shared" si="24"/>
        <v>#DIV/0!</v>
      </c>
      <c r="J309" s="17"/>
      <c r="K309" s="62"/>
    </row>
    <row r="310" spans="1:11" ht="19.9" customHeight="1">
      <c r="A310" s="21" t="s">
        <v>0</v>
      </c>
      <c r="B310" s="22">
        <f>SUM(Tableau42[TBI et NBI Mensuel])</f>
        <v>0</v>
      </c>
      <c r="C310" s="23">
        <f>SUM(Tableau42[NB Heures Mensuelles])</f>
        <v>0</v>
      </c>
      <c r="D310" s="22">
        <f>SUM(Tableau42[TBI-NBI Annuel])</f>
        <v>0</v>
      </c>
      <c r="E310" s="23">
        <f>SUM(Tableau42[[#All],[Heures Annuelles]])</f>
        <v>0</v>
      </c>
      <c r="F310" s="24" t="e">
        <f>SUM(Tableau42[TBI-NBI Annuel ETP])</f>
        <v>#DIV/0!</v>
      </c>
      <c r="G310" s="65">
        <f>SUM(Tableau42[Cotisation 
risque 2 mensuelle])</f>
        <v>0</v>
      </c>
      <c r="H310" s="25" t="e">
        <f>SUM(H10:H134)</f>
        <v>#DIV/0!</v>
      </c>
      <c r="I310" s="25" t="e">
        <f>SUBTOTAL(109,I10:I134)</f>
        <v>#DIV/0!</v>
      </c>
      <c r="J310" s="47"/>
      <c r="K310" s="62"/>
    </row>
    <row r="312" spans="1:7" ht="19.9" customHeight="1">
      <c r="A312" s="2"/>
      <c r="B312" s="3"/>
      <c r="C312" s="4"/>
      <c r="D312" s="5"/>
      <c r="E312" s="6"/>
      <c r="F312" s="5"/>
      <c r="G312" s="5"/>
    </row>
    <row r="313" spans="1:7" ht="19.9" customHeight="1">
      <c r="A313" s="11"/>
      <c r="B313" s="16"/>
      <c r="C313" s="5"/>
      <c r="D313" s="5"/>
      <c r="E313" s="6"/>
      <c r="F313" s="5"/>
      <c r="G313" s="5"/>
    </row>
    <row r="314" spans="1:7" ht="33.75" customHeight="1">
      <c r="A314" s="15"/>
      <c r="B314" s="7"/>
      <c r="C314" s="16"/>
      <c r="D314" s="16"/>
      <c r="E314" s="16"/>
      <c r="F314" s="16"/>
      <c r="G314" s="16"/>
    </row>
    <row r="315" spans="1:7" ht="19.9" customHeight="1">
      <c r="A315" s="7"/>
      <c r="C315" s="7"/>
      <c r="D315" s="7"/>
      <c r="E315" s="7"/>
      <c r="F315" s="7"/>
      <c r="G315" s="8"/>
    </row>
    <row r="316" ht="60.75" customHeight="1"/>
    <row r="317" ht="14.25"/>
    <row r="318" ht="60.75" customHeight="1"/>
  </sheetData>
  <sheetProtection insertRows="0" deleteRows="0"/>
  <mergeCells count="23">
    <mergeCell ref="M55:S59"/>
    <mergeCell ref="M16:S16"/>
    <mergeCell ref="M18:S27"/>
    <mergeCell ref="M28:S28"/>
    <mergeCell ref="M30:S31"/>
    <mergeCell ref="M41:S43"/>
    <mergeCell ref="M53:S53"/>
    <mergeCell ref="A6:I6"/>
    <mergeCell ref="A7:C7"/>
    <mergeCell ref="D7:I8"/>
    <mergeCell ref="M7:O8"/>
    <mergeCell ref="M9:N9"/>
    <mergeCell ref="M10:N10"/>
    <mergeCell ref="M11:N11"/>
    <mergeCell ref="M12:N12"/>
    <mergeCell ref="M13:N13"/>
    <mergeCell ref="M6:S6"/>
    <mergeCell ref="A1:S1"/>
    <mergeCell ref="A2:S2"/>
    <mergeCell ref="A3:S3"/>
    <mergeCell ref="A4:S4"/>
    <mergeCell ref="A5:J5"/>
    <mergeCell ref="L5:S5"/>
  </mergeCells>
  <printOptions/>
  <pageMargins left="0.11811023622047245" right="0.11811023622047245" top="0.31496062992125984" bottom="0.5511811023622047" header="0.11811023622047245" footer="0.11811023622047245"/>
  <pageSetup horizontalDpi="600" verticalDpi="600" orientation="landscape" paperSize="9" scale="55" r:id="rId3"/>
  <drawing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315"/>
  <sheetViews>
    <sheetView showGridLines="0" zoomScale="80" zoomScaleNormal="80" workbookViewId="0" topLeftCell="A1">
      <selection activeCell="O12" sqref="O12"/>
    </sheetView>
  </sheetViews>
  <sheetFormatPr defaultColWidth="11.25390625" defaultRowHeight="19.5" customHeight="1"/>
  <cols>
    <col min="1" max="1" width="12.00390625" style="12" customWidth="1"/>
    <col min="2" max="2" width="12.00390625" style="9" customWidth="1"/>
    <col min="3" max="3" width="13.125" style="13" customWidth="1"/>
    <col min="4" max="4" width="13.125" style="9" customWidth="1"/>
    <col min="5" max="5" width="12.00390625" style="10" customWidth="1"/>
    <col min="6" max="6" width="12.50390625" style="10" customWidth="1"/>
    <col min="7" max="7" width="18.875" style="1" customWidth="1"/>
    <col min="8" max="8" width="13.875" style="49" customWidth="1"/>
    <col min="9" max="9" width="14.125" style="49" customWidth="1"/>
    <col min="10" max="10" width="2.00390625" style="48" customWidth="1"/>
    <col min="11" max="11" width="1.75390625" style="1" customWidth="1"/>
    <col min="12" max="12" width="1.75390625" style="43" customWidth="1"/>
    <col min="13" max="13" width="22.50390625" style="1" customWidth="1"/>
    <col min="14" max="14" width="25.125" style="1" customWidth="1"/>
    <col min="15" max="15" width="19.25390625" style="1" customWidth="1"/>
    <col min="16" max="16384" width="11.25390625" style="1" customWidth="1"/>
  </cols>
  <sheetData>
    <row r="1" spans="1:19" ht="42" customHeight="1">
      <c r="A1" s="133" t="s">
        <v>53</v>
      </c>
      <c r="B1" s="133"/>
      <c r="C1" s="133"/>
      <c r="D1" s="133"/>
      <c r="E1" s="133"/>
      <c r="F1" s="133"/>
      <c r="G1" s="133"/>
      <c r="H1" s="133"/>
      <c r="I1" s="133"/>
      <c r="J1" s="133"/>
      <c r="K1" s="133"/>
      <c r="L1" s="133"/>
      <c r="M1" s="133"/>
      <c r="N1" s="133"/>
      <c r="O1" s="133"/>
      <c r="P1" s="133"/>
      <c r="Q1" s="133"/>
      <c r="R1" s="133"/>
      <c r="S1" s="133"/>
    </row>
    <row r="2" spans="1:19" ht="64.5" customHeight="1">
      <c r="A2" s="132" t="s">
        <v>65</v>
      </c>
      <c r="B2" s="132"/>
      <c r="C2" s="132"/>
      <c r="D2" s="132"/>
      <c r="E2" s="132"/>
      <c r="F2" s="132"/>
      <c r="G2" s="132"/>
      <c r="H2" s="132"/>
      <c r="I2" s="132"/>
      <c r="J2" s="132"/>
      <c r="K2" s="132"/>
      <c r="L2" s="132"/>
      <c r="M2" s="132"/>
      <c r="N2" s="132"/>
      <c r="O2" s="132"/>
      <c r="P2" s="132"/>
      <c r="Q2" s="132"/>
      <c r="R2" s="132"/>
      <c r="S2" s="132"/>
    </row>
    <row r="3" spans="1:19" ht="26.25" customHeight="1">
      <c r="A3" s="133" t="s">
        <v>52</v>
      </c>
      <c r="B3" s="133"/>
      <c r="C3" s="133"/>
      <c r="D3" s="133"/>
      <c r="E3" s="133"/>
      <c r="F3" s="133"/>
      <c r="G3" s="133"/>
      <c r="H3" s="133"/>
      <c r="I3" s="133"/>
      <c r="J3" s="133"/>
      <c r="K3" s="133"/>
      <c r="L3" s="133"/>
      <c r="M3" s="133"/>
      <c r="N3" s="133"/>
      <c r="O3" s="133"/>
      <c r="P3" s="133"/>
      <c r="Q3" s="133"/>
      <c r="R3" s="133"/>
      <c r="S3" s="133"/>
    </row>
    <row r="4" spans="1:19" s="20" customFormat="1" ht="25.5" customHeight="1">
      <c r="A4" s="135" t="s">
        <v>32</v>
      </c>
      <c r="B4" s="135"/>
      <c r="C4" s="135"/>
      <c r="D4" s="135"/>
      <c r="E4" s="135"/>
      <c r="F4" s="135"/>
      <c r="G4" s="135"/>
      <c r="H4" s="135"/>
      <c r="I4" s="135"/>
      <c r="J4" s="135"/>
      <c r="K4" s="135"/>
      <c r="L4" s="135"/>
      <c r="M4" s="135"/>
      <c r="N4" s="135"/>
      <c r="O4" s="135"/>
      <c r="P4" s="135"/>
      <c r="Q4" s="135"/>
      <c r="R4" s="135"/>
      <c r="S4" s="135"/>
    </row>
    <row r="5" spans="1:19" s="20" customFormat="1" ht="26.25" customHeight="1">
      <c r="A5" s="166" t="s">
        <v>26</v>
      </c>
      <c r="B5" s="166"/>
      <c r="C5" s="166"/>
      <c r="D5" s="166"/>
      <c r="E5" s="166"/>
      <c r="F5" s="166"/>
      <c r="G5" s="166"/>
      <c r="H5" s="166"/>
      <c r="I5" s="166"/>
      <c r="J5" s="166"/>
      <c r="K5" s="61"/>
      <c r="L5" s="166" t="s">
        <v>28</v>
      </c>
      <c r="M5" s="166"/>
      <c r="N5" s="166"/>
      <c r="O5" s="166"/>
      <c r="P5" s="166"/>
      <c r="Q5" s="166"/>
      <c r="R5" s="166"/>
      <c r="S5" s="166"/>
    </row>
    <row r="6" spans="1:19" s="26" customFormat="1" ht="99" customHeight="1">
      <c r="A6" s="138" t="s">
        <v>48</v>
      </c>
      <c r="B6" s="167"/>
      <c r="C6" s="167"/>
      <c r="D6" s="167"/>
      <c r="E6" s="167"/>
      <c r="F6" s="167"/>
      <c r="G6" s="167"/>
      <c r="H6" s="167"/>
      <c r="I6" s="167"/>
      <c r="J6" s="44"/>
      <c r="K6" s="61"/>
      <c r="L6" s="42"/>
      <c r="M6" s="138" t="s">
        <v>34</v>
      </c>
      <c r="N6" s="138"/>
      <c r="O6" s="138"/>
      <c r="P6" s="138"/>
      <c r="Q6" s="138"/>
      <c r="R6" s="138"/>
      <c r="S6" s="138"/>
    </row>
    <row r="7" spans="1:16" s="26" customFormat="1" ht="18" customHeight="1">
      <c r="A7" s="139" t="s">
        <v>14</v>
      </c>
      <c r="B7" s="139"/>
      <c r="C7" s="139"/>
      <c r="D7" s="175" t="s">
        <v>27</v>
      </c>
      <c r="E7" s="176"/>
      <c r="F7" s="176"/>
      <c r="G7" s="176"/>
      <c r="H7" s="176"/>
      <c r="I7" s="177"/>
      <c r="J7" s="45"/>
      <c r="K7" s="61"/>
      <c r="L7" s="42"/>
      <c r="M7" s="168" t="s">
        <v>19</v>
      </c>
      <c r="N7" s="169"/>
      <c r="O7" s="170"/>
      <c r="P7" s="19"/>
    </row>
    <row r="8" spans="1:16" s="26" customFormat="1" ht="22.5" customHeight="1">
      <c r="A8" s="50" t="s">
        <v>11</v>
      </c>
      <c r="B8" s="50" t="s">
        <v>12</v>
      </c>
      <c r="C8" s="50" t="s">
        <v>13</v>
      </c>
      <c r="D8" s="178"/>
      <c r="E8" s="179"/>
      <c r="F8" s="179"/>
      <c r="G8" s="179"/>
      <c r="H8" s="179"/>
      <c r="I8" s="180"/>
      <c r="J8" s="45"/>
      <c r="K8" s="61"/>
      <c r="L8" s="42"/>
      <c r="M8" s="171"/>
      <c r="N8" s="172"/>
      <c r="O8" s="173"/>
      <c r="P8" s="19"/>
    </row>
    <row r="9" spans="1:15" ht="66.75" customHeight="1">
      <c r="A9" s="51" t="s">
        <v>10</v>
      </c>
      <c r="B9" s="52" t="s">
        <v>17</v>
      </c>
      <c r="C9" s="53" t="s">
        <v>4</v>
      </c>
      <c r="D9" s="39" t="s">
        <v>2</v>
      </c>
      <c r="E9" s="40" t="s">
        <v>3</v>
      </c>
      <c r="F9" s="41" t="s">
        <v>5</v>
      </c>
      <c r="G9" s="41" t="s">
        <v>24</v>
      </c>
      <c r="H9" s="41" t="s">
        <v>21</v>
      </c>
      <c r="I9" s="41" t="s">
        <v>1</v>
      </c>
      <c r="J9" s="46"/>
      <c r="K9" s="62"/>
      <c r="M9" s="150" t="s">
        <v>9</v>
      </c>
      <c r="N9" s="151"/>
      <c r="O9" s="54">
        <f>E310/1820</f>
        <v>0</v>
      </c>
    </row>
    <row r="10" spans="1:15" ht="19.9" customHeight="1">
      <c r="A10" s="34">
        <v>1</v>
      </c>
      <c r="B10" s="66"/>
      <c r="C10" s="67"/>
      <c r="D10" s="27">
        <f>SUM(Tableau423[[#This Row],[TBI et NBI Mensuel]]*12)</f>
        <v>0</v>
      </c>
      <c r="E10" s="28">
        <f>Tableau423[[#This Row],[NB Heures Mensuelles]]*12</f>
        <v>0</v>
      </c>
      <c r="F10" s="58" t="e">
        <f>(D10/E10)*1820</f>
        <v>#DIV/0!</v>
      </c>
      <c r="G10" s="29">
        <f aca="true" t="shared" si="0" ref="G10:G73">(D10/12)*1.91%</f>
        <v>0</v>
      </c>
      <c r="H10" s="30" t="e">
        <f aca="true" t="shared" si="1" ref="H10:H73">IF(G10&lt;=O$12,G10,O$12)</f>
        <v>#DIV/0!</v>
      </c>
      <c r="I10" s="64" t="e">
        <f>G10-H10</f>
        <v>#DIV/0!</v>
      </c>
      <c r="J10" s="14"/>
      <c r="K10" s="62"/>
      <c r="M10" s="152" t="s">
        <v>6</v>
      </c>
      <c r="N10" s="153"/>
      <c r="O10" s="55" t="e">
        <f>D310/O9</f>
        <v>#DIV/0!</v>
      </c>
    </row>
    <row r="11" spans="1:15" ht="19.9" customHeight="1">
      <c r="A11" s="34">
        <v>2</v>
      </c>
      <c r="B11" s="66"/>
      <c r="C11" s="67"/>
      <c r="D11" s="27">
        <f>SUM(Tableau423[[#This Row],[TBI et NBI Mensuel]]*12)</f>
        <v>0</v>
      </c>
      <c r="E11" s="28">
        <f>Tableau423[[#This Row],[NB Heures Mensuelles]]*12</f>
        <v>0</v>
      </c>
      <c r="F11" s="58" t="e">
        <f>(D11/E11)*1820</f>
        <v>#DIV/0!</v>
      </c>
      <c r="G11" s="29">
        <f t="shared" si="0"/>
        <v>0</v>
      </c>
      <c r="H11" s="30" t="e">
        <f t="shared" si="1"/>
        <v>#DIV/0!</v>
      </c>
      <c r="I11" s="64" t="e">
        <f aca="true" t="shared" si="2" ref="I11:I134">G11-H11</f>
        <v>#DIV/0!</v>
      </c>
      <c r="J11" s="14"/>
      <c r="K11" s="62"/>
      <c r="M11" s="154" t="s">
        <v>7</v>
      </c>
      <c r="N11" s="155"/>
      <c r="O11" s="56" t="e">
        <f>O10/12</f>
        <v>#DIV/0!</v>
      </c>
    </row>
    <row r="12" spans="1:15" ht="27" customHeight="1" thickBot="1">
      <c r="A12" s="34">
        <v>3</v>
      </c>
      <c r="B12" s="66"/>
      <c r="C12" s="67"/>
      <c r="D12" s="27">
        <f>SUM(Tableau423[[#This Row],[TBI et NBI Mensuel]]*12)</f>
        <v>0</v>
      </c>
      <c r="E12" s="28">
        <f>Tableau423[[#This Row],[NB Heures Mensuelles]]*12</f>
        <v>0</v>
      </c>
      <c r="F12" s="59" t="e">
        <f>Tableau423[[#This Row],[TBI-NBI Annuel]]/Tableau423[[#This Row],[Heures Annuelles]]*1820</f>
        <v>#DIV/0!</v>
      </c>
      <c r="G12" s="29">
        <f t="shared" si="0"/>
        <v>0</v>
      </c>
      <c r="H12" s="30" t="e">
        <f t="shared" si="1"/>
        <v>#DIV/0!</v>
      </c>
      <c r="I12" s="64" t="e">
        <f t="shared" si="2"/>
        <v>#DIV/0!</v>
      </c>
      <c r="J12" s="14"/>
      <c r="K12" s="62"/>
      <c r="M12" s="146" t="s">
        <v>15</v>
      </c>
      <c r="N12" s="147"/>
      <c r="O12" s="130" t="e">
        <f>O11*0.85%</f>
        <v>#DIV/0!</v>
      </c>
    </row>
    <row r="13" spans="1:15" ht="24.75" customHeight="1">
      <c r="A13" s="34">
        <v>4</v>
      </c>
      <c r="B13" s="66"/>
      <c r="C13" s="67"/>
      <c r="D13" s="27">
        <f>SUM(Tableau423[[#This Row],[TBI et NBI Mensuel]]*12)</f>
        <v>0</v>
      </c>
      <c r="E13" s="28">
        <f>Tableau423[[#This Row],[NB Heures Mensuelles]]*12</f>
        <v>0</v>
      </c>
      <c r="F13" s="59" t="e">
        <f>Tableau423[[#This Row],[TBI-NBI Annuel]]/Tableau423[[#This Row],[Heures Annuelles]]*1820</f>
        <v>#DIV/0!</v>
      </c>
      <c r="G13" s="29">
        <f t="shared" si="0"/>
        <v>0</v>
      </c>
      <c r="H13" s="30" t="e">
        <f t="shared" si="1"/>
        <v>#DIV/0!</v>
      </c>
      <c r="I13" s="64" t="e">
        <f t="shared" si="2"/>
        <v>#DIV/0!</v>
      </c>
      <c r="J13" s="14"/>
      <c r="K13" s="62"/>
      <c r="M13" s="148" t="s">
        <v>8</v>
      </c>
      <c r="N13" s="149"/>
      <c r="O13" s="57" t="e">
        <f>H310*12</f>
        <v>#DIV/0!</v>
      </c>
    </row>
    <row r="14" spans="1:11" ht="19.9" customHeight="1">
      <c r="A14" s="34">
        <v>5</v>
      </c>
      <c r="B14" s="66"/>
      <c r="C14" s="67"/>
      <c r="D14" s="27">
        <f>SUM(Tableau423[[#This Row],[TBI et NBI Mensuel]]*12)</f>
        <v>0</v>
      </c>
      <c r="E14" s="28">
        <f>Tableau423[[#This Row],[NB Heures Mensuelles]]*12</f>
        <v>0</v>
      </c>
      <c r="F14" s="59" t="e">
        <f>Tableau423[[#This Row],[TBI-NBI Annuel]]/Tableau423[[#This Row],[Heures Annuelles]]*1820</f>
        <v>#DIV/0!</v>
      </c>
      <c r="G14" s="29">
        <f t="shared" si="0"/>
        <v>0</v>
      </c>
      <c r="H14" s="30" t="e">
        <f t="shared" si="1"/>
        <v>#DIV/0!</v>
      </c>
      <c r="I14" s="64" t="e">
        <f t="shared" si="2"/>
        <v>#DIV/0!</v>
      </c>
      <c r="J14" s="14"/>
      <c r="K14" s="62"/>
    </row>
    <row r="15" spans="1:19" ht="19.9" customHeight="1">
      <c r="A15" s="34">
        <v>6</v>
      </c>
      <c r="B15" s="66"/>
      <c r="C15" s="67"/>
      <c r="D15" s="31">
        <f>SUM(Tableau423[[#This Row],[TBI et NBI Mensuel]]*12)</f>
        <v>0</v>
      </c>
      <c r="E15" s="32">
        <f>Tableau423[[#This Row],[NB Heures Mensuelles]]*12</f>
        <v>0</v>
      </c>
      <c r="F15" s="60" t="e">
        <f>Tableau423[[#This Row],[TBI-NBI Annuel]]/Tableau423[[#This Row],[Heures Annuelles]]*1820</f>
        <v>#DIV/0!</v>
      </c>
      <c r="G15" s="29">
        <f t="shared" si="0"/>
        <v>0</v>
      </c>
      <c r="H15" s="30" t="e">
        <f t="shared" si="1"/>
        <v>#DIV/0!</v>
      </c>
      <c r="I15" s="63" t="e">
        <f t="shared" si="2"/>
        <v>#DIV/0!</v>
      </c>
      <c r="J15" s="17"/>
      <c r="K15" s="62"/>
      <c r="M15" s="165" t="s">
        <v>36</v>
      </c>
      <c r="N15" s="165"/>
      <c r="O15" s="165"/>
      <c r="P15" s="165"/>
      <c r="Q15" s="165"/>
      <c r="R15" s="165"/>
      <c r="S15" s="165"/>
    </row>
    <row r="16" spans="1:19" ht="19.9" customHeight="1">
      <c r="A16" s="34">
        <v>7</v>
      </c>
      <c r="B16" s="35"/>
      <c r="C16" s="36"/>
      <c r="D16" s="31">
        <f>SUM(Tableau423[[#This Row],[TBI et NBI Mensuel]]*12)</f>
        <v>0</v>
      </c>
      <c r="E16" s="32">
        <f>Tableau423[[#This Row],[NB Heures Mensuelles]]*12</f>
        <v>0</v>
      </c>
      <c r="F16" s="60" t="e">
        <f>Tableau423[[#This Row],[TBI-NBI Annuel]]/Tableau423[[#This Row],[Heures Annuelles]]*1820</f>
        <v>#DIV/0!</v>
      </c>
      <c r="G16" s="29">
        <f t="shared" si="0"/>
        <v>0</v>
      </c>
      <c r="H16" s="30" t="e">
        <f t="shared" si="1"/>
        <v>#DIV/0!</v>
      </c>
      <c r="I16" s="63" t="e">
        <f t="shared" si="2"/>
        <v>#DIV/0!</v>
      </c>
      <c r="J16" s="17"/>
      <c r="K16" s="62"/>
      <c r="M16" s="86"/>
      <c r="N16" s="86"/>
      <c r="O16" s="86"/>
      <c r="P16" s="86"/>
      <c r="Q16" s="86"/>
      <c r="R16" s="86"/>
      <c r="S16" s="86"/>
    </row>
    <row r="17" spans="1:19" ht="19.9" customHeight="1">
      <c r="A17" s="34">
        <v>8</v>
      </c>
      <c r="B17" s="35"/>
      <c r="C17" s="36"/>
      <c r="D17" s="31">
        <f>SUM(Tableau423[[#This Row],[TBI et NBI Mensuel]]*12)</f>
        <v>0</v>
      </c>
      <c r="E17" s="32">
        <f>Tableau423[[#This Row],[NB Heures Mensuelles]]*12</f>
        <v>0</v>
      </c>
      <c r="F17" s="60" t="e">
        <f>Tableau423[[#This Row],[TBI-NBI Annuel]]/Tableau423[[#This Row],[Heures Annuelles]]*1820</f>
        <v>#DIV/0!</v>
      </c>
      <c r="G17" s="29">
        <f t="shared" si="0"/>
        <v>0</v>
      </c>
      <c r="H17" s="30" t="e">
        <f t="shared" si="1"/>
        <v>#DIV/0!</v>
      </c>
      <c r="I17" s="63" t="e">
        <f t="shared" si="2"/>
        <v>#DIV/0!</v>
      </c>
      <c r="J17" s="17"/>
      <c r="K17" s="62"/>
      <c r="M17" s="163" t="s">
        <v>57</v>
      </c>
      <c r="N17" s="163"/>
      <c r="O17" s="163"/>
      <c r="P17" s="163"/>
      <c r="Q17" s="163"/>
      <c r="R17" s="163"/>
      <c r="S17" s="163"/>
    </row>
    <row r="18" spans="1:19" ht="19.9" customHeight="1">
      <c r="A18" s="34">
        <v>9</v>
      </c>
      <c r="B18" s="35"/>
      <c r="C18" s="36"/>
      <c r="D18" s="31">
        <f>SUM(Tableau423[[#This Row],[TBI et NBI Mensuel]]*12)</f>
        <v>0</v>
      </c>
      <c r="E18" s="32">
        <f>Tableau423[[#This Row],[NB Heures Mensuelles]]*12</f>
        <v>0</v>
      </c>
      <c r="F18" s="60" t="e">
        <f>Tableau423[[#This Row],[TBI-NBI Annuel]]/Tableau423[[#This Row],[Heures Annuelles]]*1820</f>
        <v>#DIV/0!</v>
      </c>
      <c r="G18" s="29">
        <f t="shared" si="0"/>
        <v>0</v>
      </c>
      <c r="H18" s="30" t="e">
        <f t="shared" si="1"/>
        <v>#DIV/0!</v>
      </c>
      <c r="I18" s="63" t="e">
        <f t="shared" si="2"/>
        <v>#DIV/0!</v>
      </c>
      <c r="J18" s="17"/>
      <c r="K18" s="62"/>
      <c r="M18" s="163"/>
      <c r="N18" s="163"/>
      <c r="O18" s="163"/>
      <c r="P18" s="163"/>
      <c r="Q18" s="163"/>
      <c r="R18" s="163"/>
      <c r="S18" s="163"/>
    </row>
    <row r="19" spans="1:19" ht="19.9" customHeight="1">
      <c r="A19" s="34">
        <v>10</v>
      </c>
      <c r="B19" s="35"/>
      <c r="C19" s="36"/>
      <c r="D19" s="31">
        <f>SUM(Tableau423[[#This Row],[TBI et NBI Mensuel]]*12)</f>
        <v>0</v>
      </c>
      <c r="E19" s="32">
        <f>Tableau423[[#This Row],[NB Heures Mensuelles]]*12</f>
        <v>0</v>
      </c>
      <c r="F19" s="33" t="e">
        <f>Tableau423[[#This Row],[TBI-NBI Annuel]]/Tableau423[[#This Row],[Heures Annuelles]]*1820</f>
        <v>#DIV/0!</v>
      </c>
      <c r="G19" s="29">
        <f t="shared" si="0"/>
        <v>0</v>
      </c>
      <c r="H19" s="30" t="e">
        <f t="shared" si="1"/>
        <v>#DIV/0!</v>
      </c>
      <c r="I19" s="63" t="e">
        <f t="shared" si="2"/>
        <v>#DIV/0!</v>
      </c>
      <c r="J19" s="17"/>
      <c r="K19" s="62"/>
      <c r="M19" s="163"/>
      <c r="N19" s="163"/>
      <c r="O19" s="163"/>
      <c r="P19" s="163"/>
      <c r="Q19" s="163"/>
      <c r="R19" s="163"/>
      <c r="S19" s="163"/>
    </row>
    <row r="20" spans="1:19" ht="19.9" customHeight="1">
      <c r="A20" s="34">
        <v>11</v>
      </c>
      <c r="B20" s="35"/>
      <c r="C20" s="36"/>
      <c r="D20" s="31">
        <f>SUM(Tableau423[[#This Row],[TBI et NBI Mensuel]]*12)</f>
        <v>0</v>
      </c>
      <c r="E20" s="32">
        <f>Tableau423[[#This Row],[NB Heures Mensuelles]]*12</f>
        <v>0</v>
      </c>
      <c r="F20" s="33" t="e">
        <f>Tableau423[[#This Row],[TBI-NBI Annuel]]/Tableau423[[#This Row],[Heures Annuelles]]*1820</f>
        <v>#DIV/0!</v>
      </c>
      <c r="G20" s="29">
        <f t="shared" si="0"/>
        <v>0</v>
      </c>
      <c r="H20" s="30" t="e">
        <f t="shared" si="1"/>
        <v>#DIV/0!</v>
      </c>
      <c r="I20" s="63" t="e">
        <f t="shared" si="2"/>
        <v>#DIV/0!</v>
      </c>
      <c r="J20" s="17"/>
      <c r="K20" s="62"/>
      <c r="M20" s="163"/>
      <c r="N20" s="163"/>
      <c r="O20" s="163"/>
      <c r="P20" s="163"/>
      <c r="Q20" s="163"/>
      <c r="R20" s="163"/>
      <c r="S20" s="163"/>
    </row>
    <row r="21" spans="1:19" ht="19.9" customHeight="1">
      <c r="A21" s="34">
        <v>12</v>
      </c>
      <c r="B21" s="35"/>
      <c r="C21" s="36"/>
      <c r="D21" s="31">
        <f>SUM(Tableau423[[#This Row],[TBI et NBI Mensuel]]*12)</f>
        <v>0</v>
      </c>
      <c r="E21" s="32">
        <f>Tableau423[[#This Row],[NB Heures Mensuelles]]*12</f>
        <v>0</v>
      </c>
      <c r="F21" s="33" t="e">
        <f>Tableau423[[#This Row],[TBI-NBI Annuel]]/Tableau423[[#This Row],[Heures Annuelles]]*1820</f>
        <v>#DIV/0!</v>
      </c>
      <c r="G21" s="29">
        <f t="shared" si="0"/>
        <v>0</v>
      </c>
      <c r="H21" s="30" t="e">
        <f t="shared" si="1"/>
        <v>#DIV/0!</v>
      </c>
      <c r="I21" s="63" t="e">
        <f t="shared" si="2"/>
        <v>#DIV/0!</v>
      </c>
      <c r="J21" s="17"/>
      <c r="K21" s="62"/>
      <c r="M21" s="163"/>
      <c r="N21" s="163"/>
      <c r="O21" s="163"/>
      <c r="P21" s="163"/>
      <c r="Q21" s="163"/>
      <c r="R21" s="163"/>
      <c r="S21" s="163"/>
    </row>
    <row r="22" spans="1:19" ht="19.9" customHeight="1">
      <c r="A22" s="34">
        <v>13</v>
      </c>
      <c r="B22" s="35"/>
      <c r="C22" s="36"/>
      <c r="D22" s="31">
        <f>SUM(Tableau423[[#This Row],[TBI et NBI Mensuel]]*12)</f>
        <v>0</v>
      </c>
      <c r="E22" s="32">
        <f>Tableau423[[#This Row],[NB Heures Mensuelles]]*12</f>
        <v>0</v>
      </c>
      <c r="F22" s="33" t="e">
        <f>Tableau423[[#This Row],[TBI-NBI Annuel]]/Tableau423[[#This Row],[Heures Annuelles]]*1820</f>
        <v>#DIV/0!</v>
      </c>
      <c r="G22" s="29">
        <f t="shared" si="0"/>
        <v>0</v>
      </c>
      <c r="H22" s="30" t="e">
        <f t="shared" si="1"/>
        <v>#DIV/0!</v>
      </c>
      <c r="I22" s="63" t="e">
        <f t="shared" si="2"/>
        <v>#DIV/0!</v>
      </c>
      <c r="J22" s="17"/>
      <c r="K22" s="62"/>
      <c r="M22" s="163"/>
      <c r="N22" s="163"/>
      <c r="O22" s="163"/>
      <c r="P22" s="163"/>
      <c r="Q22" s="163"/>
      <c r="R22" s="163"/>
      <c r="S22" s="163"/>
    </row>
    <row r="23" spans="1:19" ht="19.9" customHeight="1">
      <c r="A23" s="34">
        <v>14</v>
      </c>
      <c r="B23" s="37"/>
      <c r="C23" s="38"/>
      <c r="D23" s="31">
        <f>SUM(Tableau423[[#This Row],[TBI et NBI Mensuel]]*12)</f>
        <v>0</v>
      </c>
      <c r="E23" s="32">
        <f>Tableau423[[#This Row],[NB Heures Mensuelles]]*12</f>
        <v>0</v>
      </c>
      <c r="F23" s="33" t="e">
        <f>Tableau423[[#This Row],[TBI-NBI Annuel]]/Tableau423[[#This Row],[Heures Annuelles]]*1820</f>
        <v>#DIV/0!</v>
      </c>
      <c r="G23" s="29">
        <f t="shared" si="0"/>
        <v>0</v>
      </c>
      <c r="H23" s="30" t="e">
        <f t="shared" si="1"/>
        <v>#DIV/0!</v>
      </c>
      <c r="I23" s="63" t="e">
        <f t="shared" si="2"/>
        <v>#DIV/0!</v>
      </c>
      <c r="J23" s="17"/>
      <c r="K23" s="62"/>
      <c r="M23" s="163"/>
      <c r="N23" s="163"/>
      <c r="O23" s="163"/>
      <c r="P23" s="163"/>
      <c r="Q23" s="163"/>
      <c r="R23" s="163"/>
      <c r="S23" s="163"/>
    </row>
    <row r="24" spans="1:19" ht="19.9" customHeight="1">
      <c r="A24" s="34">
        <v>15</v>
      </c>
      <c r="B24" s="37"/>
      <c r="C24" s="38"/>
      <c r="D24" s="31">
        <f>SUM(Tableau423[[#This Row],[TBI et NBI Mensuel]]*12)</f>
        <v>0</v>
      </c>
      <c r="E24" s="32">
        <f>Tableau423[[#This Row],[NB Heures Mensuelles]]*12</f>
        <v>0</v>
      </c>
      <c r="F24" s="33" t="e">
        <f>Tableau423[[#This Row],[TBI-NBI Annuel]]/Tableau423[[#This Row],[Heures Annuelles]]*1820</f>
        <v>#DIV/0!</v>
      </c>
      <c r="G24" s="29">
        <f t="shared" si="0"/>
        <v>0</v>
      </c>
      <c r="H24" s="30" t="e">
        <f t="shared" si="1"/>
        <v>#DIV/0!</v>
      </c>
      <c r="I24" s="63" t="e">
        <f t="shared" si="2"/>
        <v>#DIV/0!</v>
      </c>
      <c r="J24" s="17"/>
      <c r="K24" s="62"/>
      <c r="M24" s="163"/>
      <c r="N24" s="163"/>
      <c r="O24" s="163"/>
      <c r="P24" s="163"/>
      <c r="Q24" s="163"/>
      <c r="R24" s="163"/>
      <c r="S24" s="163"/>
    </row>
    <row r="25" spans="1:19" ht="19.9" customHeight="1">
      <c r="A25" s="34">
        <v>16</v>
      </c>
      <c r="B25" s="37"/>
      <c r="C25" s="38"/>
      <c r="D25" s="31">
        <f>SUM(Tableau423[[#This Row],[TBI et NBI Mensuel]]*12)</f>
        <v>0</v>
      </c>
      <c r="E25" s="32">
        <f>Tableau423[[#This Row],[NB Heures Mensuelles]]*12</f>
        <v>0</v>
      </c>
      <c r="F25" s="33" t="e">
        <f>Tableau423[[#This Row],[TBI-NBI Annuel]]/Tableau423[[#This Row],[Heures Annuelles]]*1820</f>
        <v>#DIV/0!</v>
      </c>
      <c r="G25" s="29">
        <f t="shared" si="0"/>
        <v>0</v>
      </c>
      <c r="H25" s="30" t="e">
        <f t="shared" si="1"/>
        <v>#DIV/0!</v>
      </c>
      <c r="I25" s="63" t="e">
        <f t="shared" si="2"/>
        <v>#DIV/0!</v>
      </c>
      <c r="J25" s="17"/>
      <c r="K25" s="62"/>
      <c r="M25" s="163"/>
      <c r="N25" s="163"/>
      <c r="O25" s="163"/>
      <c r="P25" s="163"/>
      <c r="Q25" s="163"/>
      <c r="R25" s="163"/>
      <c r="S25" s="163"/>
    </row>
    <row r="26" spans="1:19" ht="19.9" customHeight="1">
      <c r="A26" s="34">
        <v>17</v>
      </c>
      <c r="B26" s="37"/>
      <c r="C26" s="38"/>
      <c r="D26" s="31">
        <f>SUM(Tableau423[[#This Row],[TBI et NBI Mensuel]]*12)</f>
        <v>0</v>
      </c>
      <c r="E26" s="32">
        <f>Tableau423[[#This Row],[NB Heures Mensuelles]]*12</f>
        <v>0</v>
      </c>
      <c r="F26" s="33" t="e">
        <f>Tableau423[[#This Row],[TBI-NBI Annuel]]/Tableau423[[#This Row],[Heures Annuelles]]*1820</f>
        <v>#DIV/0!</v>
      </c>
      <c r="G26" s="29">
        <f t="shared" si="0"/>
        <v>0</v>
      </c>
      <c r="H26" s="30" t="e">
        <f t="shared" si="1"/>
        <v>#DIV/0!</v>
      </c>
      <c r="I26" s="63" t="e">
        <f t="shared" si="2"/>
        <v>#DIV/0!</v>
      </c>
      <c r="J26" s="17"/>
      <c r="K26" s="62"/>
      <c r="M26" s="163"/>
      <c r="N26" s="163"/>
      <c r="O26" s="163"/>
      <c r="P26" s="163"/>
      <c r="Q26" s="163"/>
      <c r="R26" s="163"/>
      <c r="S26" s="163"/>
    </row>
    <row r="27" spans="1:19" ht="19.9" customHeight="1">
      <c r="A27" s="34">
        <v>18</v>
      </c>
      <c r="B27" s="37"/>
      <c r="C27" s="38"/>
      <c r="D27" s="31">
        <f>SUM(Tableau423[[#This Row],[TBI et NBI Mensuel]]*12)</f>
        <v>0</v>
      </c>
      <c r="E27" s="32">
        <f>Tableau423[[#This Row],[NB Heures Mensuelles]]*12</f>
        <v>0</v>
      </c>
      <c r="F27" s="33" t="e">
        <f>Tableau423[[#This Row],[TBI-NBI Annuel]]/Tableau423[[#This Row],[Heures Annuelles]]*1820</f>
        <v>#DIV/0!</v>
      </c>
      <c r="G27" s="29">
        <f t="shared" si="0"/>
        <v>0</v>
      </c>
      <c r="H27" s="30" t="e">
        <f t="shared" si="1"/>
        <v>#DIV/0!</v>
      </c>
      <c r="I27" s="63" t="e">
        <f t="shared" si="2"/>
        <v>#DIV/0!</v>
      </c>
      <c r="J27" s="17"/>
      <c r="K27" s="62"/>
      <c r="M27" s="91"/>
      <c r="N27" s="91"/>
      <c r="O27" s="91"/>
      <c r="P27" s="91"/>
      <c r="Q27" s="91"/>
      <c r="R27" s="91"/>
      <c r="S27" s="91"/>
    </row>
    <row r="28" spans="1:19" ht="19.9" customHeight="1">
      <c r="A28" s="34">
        <v>19</v>
      </c>
      <c r="B28" s="37"/>
      <c r="C28" s="38"/>
      <c r="D28" s="31">
        <f>SUM(Tableau423[[#This Row],[TBI et NBI Mensuel]]*12)</f>
        <v>0</v>
      </c>
      <c r="E28" s="32">
        <f>Tableau423[[#This Row],[NB Heures Mensuelles]]*12</f>
        <v>0</v>
      </c>
      <c r="F28" s="33" t="e">
        <f>Tableau423[[#This Row],[TBI-NBI Annuel]]/Tableau423[[#This Row],[Heures Annuelles]]*1820</f>
        <v>#DIV/0!</v>
      </c>
      <c r="G28" s="29">
        <f t="shared" si="0"/>
        <v>0</v>
      </c>
      <c r="H28" s="30" t="e">
        <f t="shared" si="1"/>
        <v>#DIV/0!</v>
      </c>
      <c r="I28" s="63" t="e">
        <f t="shared" si="2"/>
        <v>#DIV/0!</v>
      </c>
      <c r="J28" s="17"/>
      <c r="K28" s="62"/>
      <c r="M28" s="164" t="s">
        <v>37</v>
      </c>
      <c r="N28" s="165"/>
      <c r="O28" s="165"/>
      <c r="P28" s="165"/>
      <c r="Q28" s="165"/>
      <c r="R28" s="165"/>
      <c r="S28" s="165"/>
    </row>
    <row r="29" spans="1:19" ht="19.9" customHeight="1">
      <c r="A29" s="34">
        <v>20</v>
      </c>
      <c r="B29" s="37"/>
      <c r="C29" s="38"/>
      <c r="D29" s="31">
        <f>SUM(Tableau423[[#This Row],[TBI et NBI Mensuel]]*12)</f>
        <v>0</v>
      </c>
      <c r="E29" s="32">
        <f>Tableau423[[#This Row],[NB Heures Mensuelles]]*12</f>
        <v>0</v>
      </c>
      <c r="F29" s="33" t="e">
        <f>Tableau423[[#This Row],[TBI-NBI Annuel]]/Tableau423[[#This Row],[Heures Annuelles]]*1820</f>
        <v>#DIV/0!</v>
      </c>
      <c r="G29" s="29">
        <f t="shared" si="0"/>
        <v>0</v>
      </c>
      <c r="H29" s="30" t="e">
        <f t="shared" si="1"/>
        <v>#DIV/0!</v>
      </c>
      <c r="I29" s="63" t="e">
        <f t="shared" si="2"/>
        <v>#DIV/0!</v>
      </c>
      <c r="J29" s="17"/>
      <c r="K29" s="62"/>
      <c r="M29" s="86"/>
      <c r="N29" s="86"/>
      <c r="O29" s="86"/>
      <c r="P29" s="86"/>
      <c r="Q29" s="86"/>
      <c r="R29" s="86"/>
      <c r="S29" s="86"/>
    </row>
    <row r="30" spans="1:19" ht="19.9" customHeight="1">
      <c r="A30" s="34">
        <v>21</v>
      </c>
      <c r="B30" s="37"/>
      <c r="C30" s="38"/>
      <c r="D30" s="31">
        <f>SUM(Tableau423[[#This Row],[TBI et NBI Mensuel]]*12)</f>
        <v>0</v>
      </c>
      <c r="E30" s="32">
        <f>Tableau423[[#This Row],[NB Heures Mensuelles]]*12</f>
        <v>0</v>
      </c>
      <c r="F30" s="33" t="e">
        <f>Tableau423[[#This Row],[TBI-NBI Annuel]]/Tableau423[[#This Row],[Heures Annuelles]]*1820</f>
        <v>#DIV/0!</v>
      </c>
      <c r="G30" s="29">
        <f t="shared" si="0"/>
        <v>0</v>
      </c>
      <c r="H30" s="30" t="e">
        <f t="shared" si="1"/>
        <v>#DIV/0!</v>
      </c>
      <c r="I30" s="63" t="e">
        <f t="shared" si="2"/>
        <v>#DIV/0!</v>
      </c>
      <c r="J30" s="17"/>
      <c r="K30" s="62"/>
      <c r="M30" s="131" t="s">
        <v>39</v>
      </c>
      <c r="N30" s="131"/>
      <c r="O30" s="131"/>
      <c r="P30" s="131"/>
      <c r="Q30" s="131"/>
      <c r="R30" s="131"/>
      <c r="S30" s="131"/>
    </row>
    <row r="31" spans="1:19" ht="19.9" customHeight="1">
      <c r="A31" s="34">
        <v>22</v>
      </c>
      <c r="B31" s="37"/>
      <c r="C31" s="38"/>
      <c r="D31" s="31">
        <f>SUM(Tableau423[[#This Row],[TBI et NBI Mensuel]]*12)</f>
        <v>0</v>
      </c>
      <c r="E31" s="32">
        <f>Tableau423[[#This Row],[NB Heures Mensuelles]]*12</f>
        <v>0</v>
      </c>
      <c r="F31" s="33" t="e">
        <f>Tableau423[[#This Row],[TBI-NBI Annuel]]/Tableau423[[#This Row],[Heures Annuelles]]*1820</f>
        <v>#DIV/0!</v>
      </c>
      <c r="G31" s="29">
        <f t="shared" si="0"/>
        <v>0</v>
      </c>
      <c r="H31" s="30" t="e">
        <f t="shared" si="1"/>
        <v>#DIV/0!</v>
      </c>
      <c r="I31" s="63" t="e">
        <f t="shared" si="2"/>
        <v>#DIV/0!</v>
      </c>
      <c r="J31" s="17"/>
      <c r="K31" s="62"/>
      <c r="M31" s="131"/>
      <c r="N31" s="131"/>
      <c r="O31" s="131"/>
      <c r="P31" s="131"/>
      <c r="Q31" s="131"/>
      <c r="R31" s="131"/>
      <c r="S31" s="131"/>
    </row>
    <row r="32" spans="1:19" ht="19.9" customHeight="1">
      <c r="A32" s="34">
        <v>23</v>
      </c>
      <c r="B32" s="37"/>
      <c r="C32" s="38"/>
      <c r="D32" s="31">
        <f>SUM(Tableau423[[#This Row],[TBI et NBI Mensuel]]*12)</f>
        <v>0</v>
      </c>
      <c r="E32" s="32">
        <f>Tableau423[[#This Row],[NB Heures Mensuelles]]*12</f>
        <v>0</v>
      </c>
      <c r="F32" s="33" t="e">
        <f>Tableau423[[#This Row],[TBI-NBI Annuel]]/Tableau423[[#This Row],[Heures Annuelles]]*1820</f>
        <v>#DIV/0!</v>
      </c>
      <c r="G32" s="29">
        <f t="shared" si="0"/>
        <v>0</v>
      </c>
      <c r="H32" s="30" t="e">
        <f t="shared" si="1"/>
        <v>#DIV/0!</v>
      </c>
      <c r="I32" s="63" t="e">
        <f t="shared" si="2"/>
        <v>#DIV/0!</v>
      </c>
      <c r="J32" s="17"/>
      <c r="K32" s="62"/>
      <c r="M32" s="89"/>
      <c r="N32" s="89"/>
      <c r="O32" s="89"/>
      <c r="P32" s="89"/>
      <c r="Q32" s="89"/>
      <c r="R32" s="89"/>
      <c r="S32" s="89"/>
    </row>
    <row r="33" spans="1:19" ht="19.9" customHeight="1">
      <c r="A33" s="34">
        <v>24</v>
      </c>
      <c r="B33" s="37"/>
      <c r="C33" s="38"/>
      <c r="D33" s="31">
        <f>SUM(Tableau423[[#This Row],[TBI et NBI Mensuel]]*12)</f>
        <v>0</v>
      </c>
      <c r="E33" s="32">
        <f>Tableau423[[#This Row],[NB Heures Mensuelles]]*12</f>
        <v>0</v>
      </c>
      <c r="F33" s="33" t="e">
        <f>Tableau423[[#This Row],[TBI-NBI Annuel]]/Tableau423[[#This Row],[Heures Annuelles]]*1820</f>
        <v>#DIV/0!</v>
      </c>
      <c r="G33" s="29">
        <f t="shared" si="0"/>
        <v>0</v>
      </c>
      <c r="H33" s="30" t="e">
        <f t="shared" si="1"/>
        <v>#DIV/0!</v>
      </c>
      <c r="I33" s="63" t="e">
        <f t="shared" si="2"/>
        <v>#DIV/0!</v>
      </c>
      <c r="J33" s="17"/>
      <c r="K33" s="62"/>
      <c r="M33" s="90"/>
      <c r="N33" s="90"/>
      <c r="O33" s="90"/>
      <c r="P33" s="90"/>
      <c r="Q33" s="90"/>
      <c r="R33" s="90"/>
      <c r="S33" s="90"/>
    </row>
    <row r="34" spans="1:19" ht="19.9" customHeight="1">
      <c r="A34" s="34">
        <v>25</v>
      </c>
      <c r="B34" s="37"/>
      <c r="C34" s="38"/>
      <c r="D34" s="31">
        <f>SUM(Tableau423[[#This Row],[TBI et NBI Mensuel]]*12)</f>
        <v>0</v>
      </c>
      <c r="E34" s="32">
        <f>Tableau423[[#This Row],[NB Heures Mensuelles]]*12</f>
        <v>0</v>
      </c>
      <c r="F34" s="33" t="e">
        <f>Tableau423[[#This Row],[TBI-NBI Annuel]]/Tableau423[[#This Row],[Heures Annuelles]]*1820</f>
        <v>#DIV/0!</v>
      </c>
      <c r="G34" s="29">
        <f t="shared" si="0"/>
        <v>0</v>
      </c>
      <c r="H34" s="30" t="e">
        <f t="shared" si="1"/>
        <v>#DIV/0!</v>
      </c>
      <c r="I34" s="63" t="e">
        <f t="shared" si="2"/>
        <v>#DIV/0!</v>
      </c>
      <c r="J34" s="17"/>
      <c r="K34" s="62"/>
      <c r="M34" s="91"/>
      <c r="N34" s="88"/>
      <c r="O34" s="88"/>
      <c r="P34" s="88"/>
      <c r="Q34" s="88"/>
      <c r="R34" s="88"/>
      <c r="S34" s="88"/>
    </row>
    <row r="35" spans="1:19" ht="19.9" customHeight="1">
      <c r="A35" s="34">
        <v>26</v>
      </c>
      <c r="B35" s="37"/>
      <c r="C35" s="38"/>
      <c r="D35" s="31">
        <f>SUM(Tableau423[[#This Row],[TBI et NBI Mensuel]]*12)</f>
        <v>0</v>
      </c>
      <c r="E35" s="32">
        <f>Tableau423[[#This Row],[NB Heures Mensuelles]]*12</f>
        <v>0</v>
      </c>
      <c r="F35" s="33" t="e">
        <f>Tableau423[[#This Row],[TBI-NBI Annuel]]/Tableau423[[#This Row],[Heures Annuelles]]*1820</f>
        <v>#DIV/0!</v>
      </c>
      <c r="G35" s="29">
        <f t="shared" si="0"/>
        <v>0</v>
      </c>
      <c r="H35" s="30" t="e">
        <f t="shared" si="1"/>
        <v>#DIV/0!</v>
      </c>
      <c r="I35" s="63" t="e">
        <f t="shared" si="2"/>
        <v>#DIV/0!</v>
      </c>
      <c r="J35" s="17"/>
      <c r="K35" s="62"/>
      <c r="M35" s="92"/>
      <c r="N35" s="92"/>
      <c r="O35" s="92"/>
      <c r="P35" s="92"/>
      <c r="Q35" s="92"/>
      <c r="R35" s="92"/>
      <c r="S35" s="92"/>
    </row>
    <row r="36" spans="1:19" ht="19.9" customHeight="1">
      <c r="A36" s="34">
        <v>27</v>
      </c>
      <c r="B36" s="37"/>
      <c r="C36" s="38"/>
      <c r="D36" s="31">
        <f>SUM(Tableau423[[#This Row],[TBI et NBI Mensuel]]*12)</f>
        <v>0</v>
      </c>
      <c r="E36" s="32">
        <f>Tableau423[[#This Row],[NB Heures Mensuelles]]*12</f>
        <v>0</v>
      </c>
      <c r="F36" s="33" t="e">
        <f>Tableau423[[#This Row],[TBI-NBI Annuel]]/Tableau423[[#This Row],[Heures Annuelles]]*1820</f>
        <v>#DIV/0!</v>
      </c>
      <c r="G36" s="29">
        <f t="shared" si="0"/>
        <v>0</v>
      </c>
      <c r="H36" s="30" t="e">
        <f t="shared" si="1"/>
        <v>#DIV/0!</v>
      </c>
      <c r="I36" s="63" t="e">
        <f t="shared" si="2"/>
        <v>#DIV/0!</v>
      </c>
      <c r="J36" s="17"/>
      <c r="K36" s="62"/>
      <c r="M36" s="89"/>
      <c r="N36" s="89"/>
      <c r="O36" s="89"/>
      <c r="P36" s="89"/>
      <c r="Q36" s="89"/>
      <c r="R36" s="89"/>
      <c r="S36" s="89"/>
    </row>
    <row r="37" spans="1:19" ht="19.9" customHeight="1">
      <c r="A37" s="34">
        <v>28</v>
      </c>
      <c r="B37" s="37"/>
      <c r="C37" s="38"/>
      <c r="D37" s="31">
        <f>SUM(Tableau423[[#This Row],[TBI et NBI Mensuel]]*12)</f>
        <v>0</v>
      </c>
      <c r="E37" s="32">
        <f>Tableau423[[#This Row],[NB Heures Mensuelles]]*12</f>
        <v>0</v>
      </c>
      <c r="F37" s="33" t="e">
        <f>Tableau423[[#This Row],[TBI-NBI Annuel]]/Tableau423[[#This Row],[Heures Annuelles]]*1820</f>
        <v>#DIV/0!</v>
      </c>
      <c r="G37" s="29">
        <f t="shared" si="0"/>
        <v>0</v>
      </c>
      <c r="H37" s="30" t="e">
        <f t="shared" si="1"/>
        <v>#DIV/0!</v>
      </c>
      <c r="I37" s="63" t="e">
        <f t="shared" si="2"/>
        <v>#DIV/0!</v>
      </c>
      <c r="J37" s="17"/>
      <c r="K37" s="62"/>
      <c r="M37" s="89"/>
      <c r="N37" s="89"/>
      <c r="O37" s="89"/>
      <c r="P37" s="89"/>
      <c r="Q37" s="89"/>
      <c r="R37" s="89"/>
      <c r="S37" s="89"/>
    </row>
    <row r="38" spans="1:19" ht="19.9" customHeight="1">
      <c r="A38" s="34">
        <v>29</v>
      </c>
      <c r="B38" s="37"/>
      <c r="C38" s="38"/>
      <c r="D38" s="31">
        <f>SUM(Tableau423[[#This Row],[TBI et NBI Mensuel]]*12)</f>
        <v>0</v>
      </c>
      <c r="E38" s="32">
        <f>Tableau423[[#This Row],[NB Heures Mensuelles]]*12</f>
        <v>0</v>
      </c>
      <c r="F38" s="33" t="e">
        <f>Tableau423[[#This Row],[TBI-NBI Annuel]]/Tableau423[[#This Row],[Heures Annuelles]]*1820</f>
        <v>#DIV/0!</v>
      </c>
      <c r="G38" s="29">
        <f t="shared" si="0"/>
        <v>0</v>
      </c>
      <c r="H38" s="30" t="e">
        <f t="shared" si="1"/>
        <v>#DIV/0!</v>
      </c>
      <c r="I38" s="63" t="e">
        <f t="shared" si="2"/>
        <v>#DIV/0!</v>
      </c>
      <c r="J38" s="17"/>
      <c r="K38" s="62"/>
      <c r="M38" s="89"/>
      <c r="N38" s="89"/>
      <c r="O38" s="89"/>
      <c r="P38" s="89"/>
      <c r="Q38" s="89"/>
      <c r="R38" s="89"/>
      <c r="S38" s="89"/>
    </row>
    <row r="39" spans="1:19" ht="19.9" customHeight="1">
      <c r="A39" s="34">
        <v>30</v>
      </c>
      <c r="B39" s="37"/>
      <c r="C39" s="38"/>
      <c r="D39" s="31">
        <f>SUM(Tableau423[[#This Row],[TBI et NBI Mensuel]]*12)</f>
        <v>0</v>
      </c>
      <c r="E39" s="32">
        <f>Tableau423[[#This Row],[NB Heures Mensuelles]]*12</f>
        <v>0</v>
      </c>
      <c r="F39" s="33" t="e">
        <f>Tableau423[[#This Row],[TBI-NBI Annuel]]/Tableau423[[#This Row],[Heures Annuelles]]*1820</f>
        <v>#DIV/0!</v>
      </c>
      <c r="G39" s="29">
        <f t="shared" si="0"/>
        <v>0</v>
      </c>
      <c r="H39" s="30" t="e">
        <f t="shared" si="1"/>
        <v>#DIV/0!</v>
      </c>
      <c r="I39" s="63" t="e">
        <f t="shared" si="2"/>
        <v>#DIV/0!</v>
      </c>
      <c r="J39" s="17"/>
      <c r="K39" s="62"/>
      <c r="M39" s="89"/>
      <c r="N39" s="89"/>
      <c r="O39" s="89"/>
      <c r="P39" s="89"/>
      <c r="Q39" s="89"/>
      <c r="R39" s="89"/>
      <c r="S39" s="89"/>
    </row>
    <row r="40" spans="1:19" ht="19.9" customHeight="1">
      <c r="A40" s="34">
        <v>31</v>
      </c>
      <c r="B40" s="37"/>
      <c r="C40" s="38"/>
      <c r="D40" s="31">
        <f>SUM(Tableau423[[#This Row],[TBI et NBI Mensuel]]*12)</f>
        <v>0</v>
      </c>
      <c r="E40" s="32">
        <f>Tableau423[[#This Row],[NB Heures Mensuelles]]*12</f>
        <v>0</v>
      </c>
      <c r="F40" s="33" t="e">
        <f>Tableau423[[#This Row],[TBI-NBI Annuel]]/Tableau423[[#This Row],[Heures Annuelles]]*1820</f>
        <v>#DIV/0!</v>
      </c>
      <c r="G40" s="29">
        <f t="shared" si="0"/>
        <v>0</v>
      </c>
      <c r="H40" s="30" t="e">
        <f t="shared" si="1"/>
        <v>#DIV/0!</v>
      </c>
      <c r="I40" s="63" t="e">
        <f t="shared" si="2"/>
        <v>#DIV/0!</v>
      </c>
      <c r="J40" s="17"/>
      <c r="K40" s="62"/>
      <c r="M40" s="136" t="s">
        <v>38</v>
      </c>
      <c r="N40" s="136"/>
      <c r="O40" s="136"/>
      <c r="P40" s="136"/>
      <c r="Q40" s="136"/>
      <c r="R40" s="136"/>
      <c r="S40" s="136"/>
    </row>
    <row r="41" spans="1:19" ht="19.9" customHeight="1">
      <c r="A41" s="34">
        <v>32</v>
      </c>
      <c r="B41" s="37"/>
      <c r="C41" s="38"/>
      <c r="D41" s="31">
        <f>SUM(Tableau423[[#This Row],[TBI et NBI Mensuel]]*12)</f>
        <v>0</v>
      </c>
      <c r="E41" s="32">
        <f>Tableau423[[#This Row],[NB Heures Mensuelles]]*12</f>
        <v>0</v>
      </c>
      <c r="F41" s="33" t="e">
        <f>Tableau423[[#This Row],[TBI-NBI Annuel]]/Tableau423[[#This Row],[Heures Annuelles]]*1820</f>
        <v>#DIV/0!</v>
      </c>
      <c r="G41" s="29">
        <f t="shared" si="0"/>
        <v>0</v>
      </c>
      <c r="H41" s="30" t="e">
        <f t="shared" si="1"/>
        <v>#DIV/0!</v>
      </c>
      <c r="I41" s="63" t="e">
        <f t="shared" si="2"/>
        <v>#DIV/0!</v>
      </c>
      <c r="J41" s="17"/>
      <c r="K41" s="62"/>
      <c r="M41" s="136"/>
      <c r="N41" s="136"/>
      <c r="O41" s="136"/>
      <c r="P41" s="136"/>
      <c r="Q41" s="136"/>
      <c r="R41" s="136"/>
      <c r="S41" s="136"/>
    </row>
    <row r="42" spans="1:19" ht="19.9" customHeight="1">
      <c r="A42" s="34">
        <v>33</v>
      </c>
      <c r="B42" s="37"/>
      <c r="C42" s="38"/>
      <c r="D42" s="31">
        <f>SUM(Tableau423[[#This Row],[TBI et NBI Mensuel]]*12)</f>
        <v>0</v>
      </c>
      <c r="E42" s="32">
        <f>Tableau423[[#This Row],[NB Heures Mensuelles]]*12</f>
        <v>0</v>
      </c>
      <c r="F42" s="33" t="e">
        <f>Tableau423[[#This Row],[TBI-NBI Annuel]]/Tableau423[[#This Row],[Heures Annuelles]]*1820</f>
        <v>#DIV/0!</v>
      </c>
      <c r="G42" s="29">
        <f t="shared" si="0"/>
        <v>0</v>
      </c>
      <c r="H42" s="30" t="e">
        <f t="shared" si="1"/>
        <v>#DIV/0!</v>
      </c>
      <c r="I42" s="63" t="e">
        <f t="shared" si="2"/>
        <v>#DIV/0!</v>
      </c>
      <c r="J42" s="17"/>
      <c r="K42" s="62"/>
      <c r="M42" s="136"/>
      <c r="N42" s="136"/>
      <c r="O42" s="136"/>
      <c r="P42" s="136"/>
      <c r="Q42" s="136"/>
      <c r="R42" s="136"/>
      <c r="S42" s="136"/>
    </row>
    <row r="43" spans="1:11" ht="19.9" customHeight="1">
      <c r="A43" s="34">
        <v>34</v>
      </c>
      <c r="B43" s="37"/>
      <c r="C43" s="38"/>
      <c r="D43" s="31">
        <f>SUM(Tableau423[[#This Row],[TBI et NBI Mensuel]]*12)</f>
        <v>0</v>
      </c>
      <c r="E43" s="32">
        <f>Tableau423[[#This Row],[NB Heures Mensuelles]]*12</f>
        <v>0</v>
      </c>
      <c r="F43" s="33" t="e">
        <f>Tableau423[[#This Row],[TBI-NBI Annuel]]/Tableau423[[#This Row],[Heures Annuelles]]*1820</f>
        <v>#DIV/0!</v>
      </c>
      <c r="G43" s="29">
        <f t="shared" si="0"/>
        <v>0</v>
      </c>
      <c r="H43" s="30" t="e">
        <f t="shared" si="1"/>
        <v>#DIV/0!</v>
      </c>
      <c r="I43" s="63" t="e">
        <f t="shared" si="2"/>
        <v>#DIV/0!</v>
      </c>
      <c r="J43" s="17"/>
      <c r="K43" s="62"/>
    </row>
    <row r="44" spans="1:11" ht="19.9" customHeight="1">
      <c r="A44" s="34">
        <v>35</v>
      </c>
      <c r="B44" s="37"/>
      <c r="C44" s="38"/>
      <c r="D44" s="31">
        <f>SUM(Tableau423[[#This Row],[TBI et NBI Mensuel]]*12)</f>
        <v>0</v>
      </c>
      <c r="E44" s="32">
        <f>Tableau423[[#This Row],[NB Heures Mensuelles]]*12</f>
        <v>0</v>
      </c>
      <c r="F44" s="33" t="e">
        <f>Tableau423[[#This Row],[TBI-NBI Annuel]]/Tableau423[[#This Row],[Heures Annuelles]]*1820</f>
        <v>#DIV/0!</v>
      </c>
      <c r="G44" s="29">
        <f t="shared" si="0"/>
        <v>0</v>
      </c>
      <c r="H44" s="30" t="e">
        <f t="shared" si="1"/>
        <v>#DIV/0!</v>
      </c>
      <c r="I44" s="63" t="e">
        <f t="shared" si="2"/>
        <v>#DIV/0!</v>
      </c>
      <c r="J44" s="17"/>
      <c r="K44" s="62"/>
    </row>
    <row r="45" spans="1:11" ht="19.9" customHeight="1">
      <c r="A45" s="34">
        <v>36</v>
      </c>
      <c r="B45" s="37"/>
      <c r="C45" s="38"/>
      <c r="D45" s="31">
        <f>SUM(Tableau423[[#This Row],[TBI et NBI Mensuel]]*12)</f>
        <v>0</v>
      </c>
      <c r="E45" s="32">
        <f>Tableau423[[#This Row],[NB Heures Mensuelles]]*12</f>
        <v>0</v>
      </c>
      <c r="F45" s="33" t="e">
        <f>Tableau423[[#This Row],[TBI-NBI Annuel]]/Tableau423[[#This Row],[Heures Annuelles]]*1820</f>
        <v>#DIV/0!</v>
      </c>
      <c r="G45" s="29">
        <f t="shared" si="0"/>
        <v>0</v>
      </c>
      <c r="H45" s="30" t="e">
        <f t="shared" si="1"/>
        <v>#DIV/0!</v>
      </c>
      <c r="I45" s="63" t="e">
        <f t="shared" si="2"/>
        <v>#DIV/0!</v>
      </c>
      <c r="J45" s="17"/>
      <c r="K45" s="62"/>
    </row>
    <row r="46" spans="1:11" ht="19.9" customHeight="1">
      <c r="A46" s="34">
        <v>37</v>
      </c>
      <c r="B46" s="37"/>
      <c r="C46" s="38"/>
      <c r="D46" s="31">
        <f>SUM(Tableau423[[#This Row],[TBI et NBI Mensuel]]*12)</f>
        <v>0</v>
      </c>
      <c r="E46" s="32">
        <f>Tableau423[[#This Row],[NB Heures Mensuelles]]*12</f>
        <v>0</v>
      </c>
      <c r="F46" s="33" t="e">
        <f>Tableau423[[#This Row],[TBI-NBI Annuel]]/Tableau423[[#This Row],[Heures Annuelles]]*1820</f>
        <v>#DIV/0!</v>
      </c>
      <c r="G46" s="29">
        <f t="shared" si="0"/>
        <v>0</v>
      </c>
      <c r="H46" s="30" t="e">
        <f t="shared" si="1"/>
        <v>#DIV/0!</v>
      </c>
      <c r="I46" s="63" t="e">
        <f t="shared" si="2"/>
        <v>#DIV/0!</v>
      </c>
      <c r="J46" s="17"/>
      <c r="K46" s="62"/>
    </row>
    <row r="47" spans="1:11" ht="19.9" customHeight="1">
      <c r="A47" s="34">
        <v>38</v>
      </c>
      <c r="B47" s="37"/>
      <c r="C47" s="38"/>
      <c r="D47" s="31">
        <f>SUM(Tableau423[[#This Row],[TBI et NBI Mensuel]]*12)</f>
        <v>0</v>
      </c>
      <c r="E47" s="32">
        <f>Tableau423[[#This Row],[NB Heures Mensuelles]]*12</f>
        <v>0</v>
      </c>
      <c r="F47" s="33" t="e">
        <f>Tableau423[[#This Row],[TBI-NBI Annuel]]/Tableau423[[#This Row],[Heures Annuelles]]*1820</f>
        <v>#DIV/0!</v>
      </c>
      <c r="G47" s="29">
        <f t="shared" si="0"/>
        <v>0</v>
      </c>
      <c r="H47" s="30" t="e">
        <f t="shared" si="1"/>
        <v>#DIV/0!</v>
      </c>
      <c r="I47" s="63" t="e">
        <f t="shared" si="2"/>
        <v>#DIV/0!</v>
      </c>
      <c r="J47" s="17"/>
      <c r="K47" s="62"/>
    </row>
    <row r="48" spans="1:16" ht="19.9" customHeight="1">
      <c r="A48" s="34">
        <v>39</v>
      </c>
      <c r="B48" s="37"/>
      <c r="C48" s="38"/>
      <c r="D48" s="31">
        <f>SUM(Tableau423[[#This Row],[TBI et NBI Mensuel]]*12)</f>
        <v>0</v>
      </c>
      <c r="E48" s="32">
        <f>Tableau423[[#This Row],[NB Heures Mensuelles]]*12</f>
        <v>0</v>
      </c>
      <c r="F48" s="33" t="e">
        <f>Tableau423[[#This Row],[TBI-NBI Annuel]]/Tableau423[[#This Row],[Heures Annuelles]]*1820</f>
        <v>#DIV/0!</v>
      </c>
      <c r="G48" s="29">
        <f t="shared" si="0"/>
        <v>0</v>
      </c>
      <c r="H48" s="30" t="e">
        <f t="shared" si="1"/>
        <v>#DIV/0!</v>
      </c>
      <c r="I48" s="63" t="e">
        <f t="shared" si="2"/>
        <v>#DIV/0!</v>
      </c>
      <c r="J48" s="17"/>
      <c r="K48" s="62"/>
      <c r="M48" s="86" t="s">
        <v>16</v>
      </c>
      <c r="N48" s="86"/>
      <c r="O48" s="86"/>
      <c r="P48" s="86"/>
    </row>
    <row r="49" spans="1:16" ht="19.9" customHeight="1">
      <c r="A49" s="34">
        <v>40</v>
      </c>
      <c r="B49" s="37"/>
      <c r="C49" s="38"/>
      <c r="D49" s="31">
        <f>SUM(Tableau423[[#This Row],[TBI et NBI Mensuel]]*12)</f>
        <v>0</v>
      </c>
      <c r="E49" s="32">
        <f>Tableau423[[#This Row],[NB Heures Mensuelles]]*12</f>
        <v>0</v>
      </c>
      <c r="F49" s="33" t="e">
        <f>Tableau423[[#This Row],[TBI-NBI Annuel]]/Tableau423[[#This Row],[Heures Annuelles]]*1820</f>
        <v>#DIV/0!</v>
      </c>
      <c r="G49" s="29">
        <f t="shared" si="0"/>
        <v>0</v>
      </c>
      <c r="H49" s="30" t="e">
        <f t="shared" si="1"/>
        <v>#DIV/0!</v>
      </c>
      <c r="I49" s="63" t="e">
        <f t="shared" si="2"/>
        <v>#DIV/0!</v>
      </c>
      <c r="J49" s="17"/>
      <c r="K49" s="62"/>
      <c r="M49" s="86"/>
      <c r="N49" s="86"/>
      <c r="O49" s="86"/>
      <c r="P49" s="86"/>
    </row>
    <row r="50" spans="1:16" ht="19.9" customHeight="1">
      <c r="A50" s="34">
        <v>41</v>
      </c>
      <c r="B50" s="37"/>
      <c r="C50" s="38"/>
      <c r="D50" s="31">
        <f>SUM(Tableau423[[#This Row],[TBI et NBI Mensuel]]*12)</f>
        <v>0</v>
      </c>
      <c r="E50" s="32">
        <f>Tableau423[[#This Row],[NB Heures Mensuelles]]*12</f>
        <v>0</v>
      </c>
      <c r="F50" s="33" t="e">
        <f>Tableau423[[#This Row],[TBI-NBI Annuel]]/Tableau423[[#This Row],[Heures Annuelles]]*1820</f>
        <v>#DIV/0!</v>
      </c>
      <c r="G50" s="29">
        <f t="shared" si="0"/>
        <v>0</v>
      </c>
      <c r="H50" s="30" t="e">
        <f t="shared" si="1"/>
        <v>#DIV/0!</v>
      </c>
      <c r="I50" s="63" t="e">
        <f t="shared" si="2"/>
        <v>#DIV/0!</v>
      </c>
      <c r="J50" s="17"/>
      <c r="K50" s="62"/>
      <c r="M50" s="86"/>
      <c r="N50" s="86"/>
      <c r="O50" s="86"/>
      <c r="P50" s="86"/>
    </row>
    <row r="51" spans="1:16" ht="19.9" customHeight="1">
      <c r="A51" s="34">
        <v>42</v>
      </c>
      <c r="B51" s="37"/>
      <c r="C51" s="38"/>
      <c r="D51" s="31">
        <f>SUM(Tableau423[[#This Row],[TBI et NBI Mensuel]]*12)</f>
        <v>0</v>
      </c>
      <c r="E51" s="32">
        <f>Tableau423[[#This Row],[NB Heures Mensuelles]]*12</f>
        <v>0</v>
      </c>
      <c r="F51" s="33" t="e">
        <f>Tableau423[[#This Row],[TBI-NBI Annuel]]/Tableau423[[#This Row],[Heures Annuelles]]*1820</f>
        <v>#DIV/0!</v>
      </c>
      <c r="G51" s="29">
        <f t="shared" si="0"/>
        <v>0</v>
      </c>
      <c r="H51" s="30" t="e">
        <f t="shared" si="1"/>
        <v>#DIV/0!</v>
      </c>
      <c r="I51" s="63" t="e">
        <f t="shared" si="2"/>
        <v>#DIV/0!</v>
      </c>
      <c r="J51" s="17"/>
      <c r="K51" s="62"/>
      <c r="M51" s="86"/>
      <c r="N51" s="86"/>
      <c r="O51" s="86"/>
      <c r="P51" s="86"/>
    </row>
    <row r="52" spans="1:19" ht="19.9" customHeight="1">
      <c r="A52" s="34">
        <v>43</v>
      </c>
      <c r="B52" s="37"/>
      <c r="C52" s="38"/>
      <c r="D52" s="31">
        <f>SUM(Tableau423[[#This Row],[TBI et NBI Mensuel]]*12)</f>
        <v>0</v>
      </c>
      <c r="E52" s="32">
        <f>Tableau423[[#This Row],[NB Heures Mensuelles]]*12</f>
        <v>0</v>
      </c>
      <c r="F52" s="33" t="e">
        <f>Tableau423[[#This Row],[TBI-NBI Annuel]]/Tableau423[[#This Row],[Heures Annuelles]]*1820</f>
        <v>#DIV/0!</v>
      </c>
      <c r="G52" s="29">
        <f t="shared" si="0"/>
        <v>0</v>
      </c>
      <c r="H52" s="30" t="e">
        <f t="shared" si="1"/>
        <v>#DIV/0!</v>
      </c>
      <c r="I52" s="63" t="e">
        <f t="shared" si="2"/>
        <v>#DIV/0!</v>
      </c>
      <c r="J52" s="17"/>
      <c r="K52" s="62"/>
      <c r="M52" s="174" t="s">
        <v>35</v>
      </c>
      <c r="N52" s="174"/>
      <c r="O52" s="174"/>
      <c r="P52" s="174"/>
      <c r="Q52" s="174"/>
      <c r="R52" s="174"/>
      <c r="S52" s="174"/>
    </row>
    <row r="53" spans="1:19" ht="19.9" customHeight="1">
      <c r="A53" s="34">
        <v>44</v>
      </c>
      <c r="B53" s="37"/>
      <c r="C53" s="38"/>
      <c r="D53" s="31">
        <f>SUM(Tableau423[[#This Row],[TBI et NBI Mensuel]]*12)</f>
        <v>0</v>
      </c>
      <c r="E53" s="32">
        <f>Tableau423[[#This Row],[NB Heures Mensuelles]]*12</f>
        <v>0</v>
      </c>
      <c r="F53" s="33" t="e">
        <f>Tableau423[[#This Row],[TBI-NBI Annuel]]/Tableau423[[#This Row],[Heures Annuelles]]*1820</f>
        <v>#DIV/0!</v>
      </c>
      <c r="G53" s="29">
        <f t="shared" si="0"/>
        <v>0</v>
      </c>
      <c r="H53" s="30" t="e">
        <f t="shared" si="1"/>
        <v>#DIV/0!</v>
      </c>
      <c r="I53" s="63" t="e">
        <f t="shared" si="2"/>
        <v>#DIV/0!</v>
      </c>
      <c r="J53" s="17"/>
      <c r="K53" s="62"/>
      <c r="M53" s="86"/>
      <c r="N53" s="86"/>
      <c r="O53" s="86"/>
      <c r="P53" s="86"/>
      <c r="Q53" s="86"/>
      <c r="R53" s="86"/>
      <c r="S53" s="86"/>
    </row>
    <row r="54" spans="1:19" ht="19.9" customHeight="1">
      <c r="A54" s="34">
        <v>45</v>
      </c>
      <c r="B54" s="37"/>
      <c r="C54" s="38"/>
      <c r="D54" s="31">
        <f>SUM(Tableau423[[#This Row],[TBI et NBI Mensuel]]*12)</f>
        <v>0</v>
      </c>
      <c r="E54" s="32">
        <f>Tableau423[[#This Row],[NB Heures Mensuelles]]*12</f>
        <v>0</v>
      </c>
      <c r="F54" s="33" t="e">
        <f>Tableau423[[#This Row],[TBI-NBI Annuel]]/Tableau423[[#This Row],[Heures Annuelles]]*1820</f>
        <v>#DIV/0!</v>
      </c>
      <c r="G54" s="29">
        <f t="shared" si="0"/>
        <v>0</v>
      </c>
      <c r="H54" s="30" t="e">
        <f t="shared" si="1"/>
        <v>#DIV/0!</v>
      </c>
      <c r="I54" s="63" t="e">
        <f t="shared" si="2"/>
        <v>#DIV/0!</v>
      </c>
      <c r="J54" s="17"/>
      <c r="K54" s="62"/>
      <c r="M54" s="131" t="s">
        <v>63</v>
      </c>
      <c r="N54" s="131"/>
      <c r="O54" s="131"/>
      <c r="P54" s="131"/>
      <c r="Q54" s="131"/>
      <c r="R54" s="131"/>
      <c r="S54" s="131"/>
    </row>
    <row r="55" spans="1:19" ht="19.9" customHeight="1">
      <c r="A55" s="34">
        <v>46</v>
      </c>
      <c r="B55" s="37"/>
      <c r="C55" s="38"/>
      <c r="D55" s="31">
        <f>SUM(Tableau423[[#This Row],[TBI et NBI Mensuel]]*12)</f>
        <v>0</v>
      </c>
      <c r="E55" s="32">
        <f>Tableau423[[#This Row],[NB Heures Mensuelles]]*12</f>
        <v>0</v>
      </c>
      <c r="F55" s="33" t="e">
        <f>Tableau423[[#This Row],[TBI-NBI Annuel]]/Tableau423[[#This Row],[Heures Annuelles]]*1820</f>
        <v>#DIV/0!</v>
      </c>
      <c r="G55" s="29">
        <f t="shared" si="0"/>
        <v>0</v>
      </c>
      <c r="H55" s="30" t="e">
        <f t="shared" si="1"/>
        <v>#DIV/0!</v>
      </c>
      <c r="I55" s="63" t="e">
        <f t="shared" si="2"/>
        <v>#DIV/0!</v>
      </c>
      <c r="J55" s="17"/>
      <c r="K55" s="62"/>
      <c r="M55" s="131"/>
      <c r="N55" s="131"/>
      <c r="O55" s="131"/>
      <c r="P55" s="131"/>
      <c r="Q55" s="131"/>
      <c r="R55" s="131"/>
      <c r="S55" s="131"/>
    </row>
    <row r="56" spans="1:19" ht="19.9" customHeight="1">
      <c r="A56" s="34">
        <v>47</v>
      </c>
      <c r="B56" s="37"/>
      <c r="C56" s="38"/>
      <c r="D56" s="31">
        <f>SUM(Tableau423[[#This Row],[TBI et NBI Mensuel]]*12)</f>
        <v>0</v>
      </c>
      <c r="E56" s="32">
        <f>Tableau423[[#This Row],[NB Heures Mensuelles]]*12</f>
        <v>0</v>
      </c>
      <c r="F56" s="33" t="e">
        <f>Tableau423[[#This Row],[TBI-NBI Annuel]]/Tableau423[[#This Row],[Heures Annuelles]]*1820</f>
        <v>#DIV/0!</v>
      </c>
      <c r="G56" s="29">
        <f t="shared" si="0"/>
        <v>0</v>
      </c>
      <c r="H56" s="30" t="e">
        <f t="shared" si="1"/>
        <v>#DIV/0!</v>
      </c>
      <c r="I56" s="63" t="e">
        <f t="shared" si="2"/>
        <v>#DIV/0!</v>
      </c>
      <c r="J56" s="17"/>
      <c r="K56" s="62"/>
      <c r="M56" s="131"/>
      <c r="N56" s="131"/>
      <c r="O56" s="131"/>
      <c r="P56" s="131"/>
      <c r="Q56" s="131"/>
      <c r="R56" s="131"/>
      <c r="S56" s="131"/>
    </row>
    <row r="57" spans="1:19" ht="19.9" customHeight="1">
      <c r="A57" s="34">
        <v>48</v>
      </c>
      <c r="B57" s="37"/>
      <c r="C57" s="38"/>
      <c r="D57" s="31">
        <f>SUM(Tableau423[[#This Row],[TBI et NBI Mensuel]]*12)</f>
        <v>0</v>
      </c>
      <c r="E57" s="32">
        <f>Tableau423[[#This Row],[NB Heures Mensuelles]]*12</f>
        <v>0</v>
      </c>
      <c r="F57" s="33" t="e">
        <f>Tableau423[[#This Row],[TBI-NBI Annuel]]/Tableau423[[#This Row],[Heures Annuelles]]*1820</f>
        <v>#DIV/0!</v>
      </c>
      <c r="G57" s="29">
        <f t="shared" si="0"/>
        <v>0</v>
      </c>
      <c r="H57" s="30" t="e">
        <f t="shared" si="1"/>
        <v>#DIV/0!</v>
      </c>
      <c r="I57" s="63" t="e">
        <f t="shared" si="2"/>
        <v>#DIV/0!</v>
      </c>
      <c r="J57" s="17"/>
      <c r="K57" s="62"/>
      <c r="M57" s="131"/>
      <c r="N57" s="131"/>
      <c r="O57" s="131"/>
      <c r="P57" s="131"/>
      <c r="Q57" s="131"/>
      <c r="R57" s="131"/>
      <c r="S57" s="131"/>
    </row>
    <row r="58" spans="1:19" ht="19.9" customHeight="1">
      <c r="A58" s="34">
        <v>49</v>
      </c>
      <c r="B58" s="37"/>
      <c r="C58" s="38"/>
      <c r="D58" s="31">
        <f>SUM(Tableau423[[#This Row],[TBI et NBI Mensuel]]*12)</f>
        <v>0</v>
      </c>
      <c r="E58" s="32">
        <f>Tableau423[[#This Row],[NB Heures Mensuelles]]*12</f>
        <v>0</v>
      </c>
      <c r="F58" s="33" t="e">
        <f>Tableau423[[#This Row],[TBI-NBI Annuel]]/Tableau423[[#This Row],[Heures Annuelles]]*1820</f>
        <v>#DIV/0!</v>
      </c>
      <c r="G58" s="29">
        <f t="shared" si="0"/>
        <v>0</v>
      </c>
      <c r="H58" s="30" t="e">
        <f t="shared" si="1"/>
        <v>#DIV/0!</v>
      </c>
      <c r="I58" s="63" t="e">
        <f t="shared" si="2"/>
        <v>#DIV/0!</v>
      </c>
      <c r="J58" s="17"/>
      <c r="K58" s="62"/>
      <c r="M58" s="131"/>
      <c r="N58" s="131"/>
      <c r="O58" s="131"/>
      <c r="P58" s="131"/>
      <c r="Q58" s="131"/>
      <c r="R58" s="131"/>
      <c r="S58" s="131"/>
    </row>
    <row r="59" spans="1:16" ht="19.9" customHeight="1">
      <c r="A59" s="34">
        <v>50</v>
      </c>
      <c r="B59" s="37"/>
      <c r="C59" s="38"/>
      <c r="D59" s="31">
        <f>SUM(Tableau423[[#This Row],[TBI et NBI Mensuel]]*12)</f>
        <v>0</v>
      </c>
      <c r="E59" s="32">
        <f>Tableau423[[#This Row],[NB Heures Mensuelles]]*12</f>
        <v>0</v>
      </c>
      <c r="F59" s="33" t="e">
        <f>Tableau423[[#This Row],[TBI-NBI Annuel]]/Tableau423[[#This Row],[Heures Annuelles]]*1820</f>
        <v>#DIV/0!</v>
      </c>
      <c r="G59" s="29">
        <f t="shared" si="0"/>
        <v>0</v>
      </c>
      <c r="H59" s="30" t="e">
        <f t="shared" si="1"/>
        <v>#DIV/0!</v>
      </c>
      <c r="I59" s="63" t="e">
        <f t="shared" si="2"/>
        <v>#DIV/0!</v>
      </c>
      <c r="J59" s="17"/>
      <c r="K59" s="62"/>
      <c r="M59" s="86"/>
      <c r="N59" s="86"/>
      <c r="O59" s="86"/>
      <c r="P59" s="86"/>
    </row>
    <row r="60" spans="1:16" ht="19.9" customHeight="1">
      <c r="A60" s="34">
        <v>51</v>
      </c>
      <c r="B60" s="37"/>
      <c r="C60" s="38"/>
      <c r="D60" s="31">
        <f>SUM(Tableau423[[#This Row],[TBI et NBI Mensuel]]*12)</f>
        <v>0</v>
      </c>
      <c r="E60" s="32">
        <f>Tableau423[[#This Row],[NB Heures Mensuelles]]*12</f>
        <v>0</v>
      </c>
      <c r="F60" s="33" t="e">
        <f>Tableau423[[#This Row],[TBI-NBI Annuel]]/Tableau423[[#This Row],[Heures Annuelles]]*1820</f>
        <v>#DIV/0!</v>
      </c>
      <c r="G60" s="29">
        <f t="shared" si="0"/>
        <v>0</v>
      </c>
      <c r="H60" s="30" t="e">
        <f t="shared" si="1"/>
        <v>#DIV/0!</v>
      </c>
      <c r="I60" s="63" t="e">
        <f t="shared" si="2"/>
        <v>#DIV/0!</v>
      </c>
      <c r="J60" s="17"/>
      <c r="K60" s="62"/>
      <c r="M60" s="86"/>
      <c r="N60" s="86"/>
      <c r="O60" s="86"/>
      <c r="P60" s="86"/>
    </row>
    <row r="61" spans="1:16" ht="19.9" customHeight="1">
      <c r="A61" s="34">
        <v>52</v>
      </c>
      <c r="B61" s="37"/>
      <c r="C61" s="38"/>
      <c r="D61" s="31">
        <f>SUM(Tableau423[[#This Row],[TBI et NBI Mensuel]]*12)</f>
        <v>0</v>
      </c>
      <c r="E61" s="32">
        <f>Tableau423[[#This Row],[NB Heures Mensuelles]]*12</f>
        <v>0</v>
      </c>
      <c r="F61" s="33" t="e">
        <f>Tableau423[[#This Row],[TBI-NBI Annuel]]/Tableau423[[#This Row],[Heures Annuelles]]*1820</f>
        <v>#DIV/0!</v>
      </c>
      <c r="G61" s="29">
        <f t="shared" si="0"/>
        <v>0</v>
      </c>
      <c r="H61" s="30" t="e">
        <f t="shared" si="1"/>
        <v>#DIV/0!</v>
      </c>
      <c r="I61" s="63" t="e">
        <f t="shared" si="2"/>
        <v>#DIV/0!</v>
      </c>
      <c r="J61" s="17"/>
      <c r="K61" s="62"/>
      <c r="M61" s="86"/>
      <c r="N61" s="86"/>
      <c r="O61" s="86"/>
      <c r="P61" s="86"/>
    </row>
    <row r="62" spans="1:16" ht="19.9" customHeight="1">
      <c r="A62" s="34">
        <v>53</v>
      </c>
      <c r="B62" s="37"/>
      <c r="C62" s="38"/>
      <c r="D62" s="31">
        <f>SUM(Tableau423[[#This Row],[TBI et NBI Mensuel]]*12)</f>
        <v>0</v>
      </c>
      <c r="E62" s="32">
        <f>Tableau423[[#This Row],[NB Heures Mensuelles]]*12</f>
        <v>0</v>
      </c>
      <c r="F62" s="33" t="e">
        <f>Tableau423[[#This Row],[TBI-NBI Annuel]]/Tableau423[[#This Row],[Heures Annuelles]]*1820</f>
        <v>#DIV/0!</v>
      </c>
      <c r="G62" s="29">
        <f t="shared" si="0"/>
        <v>0</v>
      </c>
      <c r="H62" s="30" t="e">
        <f t="shared" si="1"/>
        <v>#DIV/0!</v>
      </c>
      <c r="I62" s="63" t="e">
        <f t="shared" si="2"/>
        <v>#DIV/0!</v>
      </c>
      <c r="J62" s="17"/>
      <c r="K62" s="62"/>
      <c r="M62" s="86"/>
      <c r="N62" s="86"/>
      <c r="O62" s="86"/>
      <c r="P62" s="86"/>
    </row>
    <row r="63" spans="1:16" ht="19.9" customHeight="1">
      <c r="A63" s="34">
        <v>54</v>
      </c>
      <c r="B63" s="37"/>
      <c r="C63" s="38"/>
      <c r="D63" s="31">
        <f>SUM(Tableau423[[#This Row],[TBI et NBI Mensuel]]*12)</f>
        <v>0</v>
      </c>
      <c r="E63" s="32">
        <f>Tableau423[[#This Row],[NB Heures Mensuelles]]*12</f>
        <v>0</v>
      </c>
      <c r="F63" s="33" t="e">
        <f>Tableau423[[#This Row],[TBI-NBI Annuel]]/Tableau423[[#This Row],[Heures Annuelles]]*1820</f>
        <v>#DIV/0!</v>
      </c>
      <c r="G63" s="29">
        <f t="shared" si="0"/>
        <v>0</v>
      </c>
      <c r="H63" s="30" t="e">
        <f t="shared" si="1"/>
        <v>#DIV/0!</v>
      </c>
      <c r="I63" s="63" t="e">
        <f t="shared" si="2"/>
        <v>#DIV/0!</v>
      </c>
      <c r="J63" s="17"/>
      <c r="K63" s="62"/>
      <c r="M63" s="86"/>
      <c r="N63" s="86"/>
      <c r="O63" s="86"/>
      <c r="P63" s="86"/>
    </row>
    <row r="64" spans="1:16" ht="19.9" customHeight="1">
      <c r="A64" s="34">
        <v>55</v>
      </c>
      <c r="B64" s="37"/>
      <c r="C64" s="38"/>
      <c r="D64" s="31">
        <f>SUM(Tableau423[[#This Row],[TBI et NBI Mensuel]]*12)</f>
        <v>0</v>
      </c>
      <c r="E64" s="32">
        <f>Tableau423[[#This Row],[NB Heures Mensuelles]]*12</f>
        <v>0</v>
      </c>
      <c r="F64" s="33" t="e">
        <f>Tableau423[[#This Row],[TBI-NBI Annuel]]/Tableau423[[#This Row],[Heures Annuelles]]*1820</f>
        <v>#DIV/0!</v>
      </c>
      <c r="G64" s="29">
        <f t="shared" si="0"/>
        <v>0</v>
      </c>
      <c r="H64" s="30" t="e">
        <f t="shared" si="1"/>
        <v>#DIV/0!</v>
      </c>
      <c r="I64" s="63" t="e">
        <f t="shared" si="2"/>
        <v>#DIV/0!</v>
      </c>
      <c r="J64" s="17"/>
      <c r="K64" s="62"/>
      <c r="M64" s="86"/>
      <c r="N64" s="86"/>
      <c r="O64" s="86"/>
      <c r="P64" s="86"/>
    </row>
    <row r="65" spans="1:16" ht="19.9" customHeight="1">
      <c r="A65" s="34">
        <v>56</v>
      </c>
      <c r="B65" s="37"/>
      <c r="C65" s="38"/>
      <c r="D65" s="31">
        <f>SUM(Tableau423[[#This Row],[TBI et NBI Mensuel]]*12)</f>
        <v>0</v>
      </c>
      <c r="E65" s="32">
        <f>Tableau423[[#This Row],[NB Heures Mensuelles]]*12</f>
        <v>0</v>
      </c>
      <c r="F65" s="33" t="e">
        <f>Tableau423[[#This Row],[TBI-NBI Annuel]]/Tableau423[[#This Row],[Heures Annuelles]]*1820</f>
        <v>#DIV/0!</v>
      </c>
      <c r="G65" s="29">
        <f t="shared" si="0"/>
        <v>0</v>
      </c>
      <c r="H65" s="30" t="e">
        <f t="shared" si="1"/>
        <v>#DIV/0!</v>
      </c>
      <c r="I65" s="63" t="e">
        <f t="shared" si="2"/>
        <v>#DIV/0!</v>
      </c>
      <c r="J65" s="17"/>
      <c r="K65" s="62"/>
      <c r="M65" s="86"/>
      <c r="N65" s="86"/>
      <c r="O65" s="86"/>
      <c r="P65" s="86"/>
    </row>
    <row r="66" spans="1:16" ht="19.9" customHeight="1">
      <c r="A66" s="34">
        <v>57</v>
      </c>
      <c r="B66" s="37"/>
      <c r="C66" s="38"/>
      <c r="D66" s="31">
        <f>SUM(Tableau423[[#This Row],[TBI et NBI Mensuel]]*12)</f>
        <v>0</v>
      </c>
      <c r="E66" s="32">
        <f>Tableau423[[#This Row],[NB Heures Mensuelles]]*12</f>
        <v>0</v>
      </c>
      <c r="F66" s="33" t="e">
        <f>Tableau423[[#This Row],[TBI-NBI Annuel]]/Tableau423[[#This Row],[Heures Annuelles]]*1820</f>
        <v>#DIV/0!</v>
      </c>
      <c r="G66" s="29">
        <f t="shared" si="0"/>
        <v>0</v>
      </c>
      <c r="H66" s="30" t="e">
        <f t="shared" si="1"/>
        <v>#DIV/0!</v>
      </c>
      <c r="I66" s="63" t="e">
        <f t="shared" si="2"/>
        <v>#DIV/0!</v>
      </c>
      <c r="J66" s="17"/>
      <c r="K66" s="62"/>
      <c r="M66" s="86"/>
      <c r="N66" s="86"/>
      <c r="O66" s="86"/>
      <c r="P66" s="86"/>
    </row>
    <row r="67" spans="1:16" ht="19.9" customHeight="1">
      <c r="A67" s="34">
        <v>58</v>
      </c>
      <c r="B67" s="66"/>
      <c r="C67" s="67"/>
      <c r="D67" s="31">
        <f>SUM(Tableau423[[#This Row],[TBI et NBI Mensuel]]*12)</f>
        <v>0</v>
      </c>
      <c r="E67" s="32">
        <f>Tableau423[[#This Row],[NB Heures Mensuelles]]*12</f>
        <v>0</v>
      </c>
      <c r="F67" s="33" t="e">
        <f>Tableau423[[#This Row],[TBI-NBI Annuel]]/Tableau423[[#This Row],[Heures Annuelles]]*1820</f>
        <v>#DIV/0!</v>
      </c>
      <c r="G67" s="29">
        <f t="shared" si="0"/>
        <v>0</v>
      </c>
      <c r="H67" s="30" t="e">
        <f t="shared" si="1"/>
        <v>#DIV/0!</v>
      </c>
      <c r="I67" s="63" t="e">
        <f t="shared" si="2"/>
        <v>#DIV/0!</v>
      </c>
      <c r="J67" s="17"/>
      <c r="K67" s="62"/>
      <c r="M67" s="86"/>
      <c r="N67" s="86"/>
      <c r="O67" s="86"/>
      <c r="P67" s="86"/>
    </row>
    <row r="68" spans="1:16" ht="19.9" customHeight="1">
      <c r="A68" s="34">
        <v>59</v>
      </c>
      <c r="B68" s="66"/>
      <c r="C68" s="67"/>
      <c r="D68" s="31">
        <f>SUM(Tableau423[[#This Row],[TBI et NBI Mensuel]]*12)</f>
        <v>0</v>
      </c>
      <c r="E68" s="32">
        <f>Tableau423[[#This Row],[NB Heures Mensuelles]]*12</f>
        <v>0</v>
      </c>
      <c r="F68" s="33" t="e">
        <f>Tableau423[[#This Row],[TBI-NBI Annuel]]/Tableau423[[#This Row],[Heures Annuelles]]*1820</f>
        <v>#DIV/0!</v>
      </c>
      <c r="G68" s="29">
        <f t="shared" si="0"/>
        <v>0</v>
      </c>
      <c r="H68" s="30" t="e">
        <f t="shared" si="1"/>
        <v>#DIV/0!</v>
      </c>
      <c r="I68" s="63" t="e">
        <f t="shared" si="2"/>
        <v>#DIV/0!</v>
      </c>
      <c r="J68" s="17"/>
      <c r="K68" s="62"/>
      <c r="M68" s="86"/>
      <c r="N68" s="86"/>
      <c r="O68" s="86"/>
      <c r="P68" s="86"/>
    </row>
    <row r="69" spans="1:16" ht="19.9" customHeight="1">
      <c r="A69" s="34">
        <v>60</v>
      </c>
      <c r="B69" s="66"/>
      <c r="C69" s="67"/>
      <c r="D69" s="31">
        <f>SUM(Tableau423[[#This Row],[TBI et NBI Mensuel]]*12)</f>
        <v>0</v>
      </c>
      <c r="E69" s="32">
        <f>Tableau423[[#This Row],[NB Heures Mensuelles]]*12</f>
        <v>0</v>
      </c>
      <c r="F69" s="33" t="e">
        <f>Tableau423[[#This Row],[TBI-NBI Annuel]]/Tableau423[[#This Row],[Heures Annuelles]]*1820</f>
        <v>#DIV/0!</v>
      </c>
      <c r="G69" s="29">
        <f t="shared" si="0"/>
        <v>0</v>
      </c>
      <c r="H69" s="30" t="e">
        <f t="shared" si="1"/>
        <v>#DIV/0!</v>
      </c>
      <c r="I69" s="63" t="e">
        <f t="shared" si="2"/>
        <v>#DIV/0!</v>
      </c>
      <c r="J69" s="17"/>
      <c r="K69" s="62"/>
      <c r="M69" s="86"/>
      <c r="N69" s="86"/>
      <c r="O69" s="86"/>
      <c r="P69" s="86"/>
    </row>
    <row r="70" spans="1:16" ht="19.9" customHeight="1">
      <c r="A70" s="34">
        <v>61</v>
      </c>
      <c r="B70" s="37"/>
      <c r="C70" s="38"/>
      <c r="D70" s="31">
        <f>SUM(Tableau423[[#This Row],[TBI et NBI Mensuel]]*12)</f>
        <v>0</v>
      </c>
      <c r="E70" s="32">
        <f>Tableau423[[#This Row],[NB Heures Mensuelles]]*12</f>
        <v>0</v>
      </c>
      <c r="F70" s="33" t="e">
        <f>Tableau423[[#This Row],[TBI-NBI Annuel]]/Tableau423[[#This Row],[Heures Annuelles]]*1820</f>
        <v>#DIV/0!</v>
      </c>
      <c r="G70" s="29">
        <f t="shared" si="0"/>
        <v>0</v>
      </c>
      <c r="H70" s="30" t="e">
        <f t="shared" si="1"/>
        <v>#DIV/0!</v>
      </c>
      <c r="I70" s="63" t="e">
        <f t="shared" si="2"/>
        <v>#DIV/0!</v>
      </c>
      <c r="J70" s="17"/>
      <c r="K70" s="62"/>
      <c r="M70" s="86"/>
      <c r="N70" s="86"/>
      <c r="O70" s="86"/>
      <c r="P70" s="86"/>
    </row>
    <row r="71" spans="1:11" ht="19.9" customHeight="1">
      <c r="A71" s="34">
        <v>62</v>
      </c>
      <c r="B71" s="37"/>
      <c r="C71" s="38"/>
      <c r="D71" s="31">
        <f>SUM(Tableau423[[#This Row],[TBI et NBI Mensuel]]*12)</f>
        <v>0</v>
      </c>
      <c r="E71" s="32">
        <f>Tableau423[[#This Row],[NB Heures Mensuelles]]*12</f>
        <v>0</v>
      </c>
      <c r="F71" s="33" t="e">
        <f>Tableau423[[#This Row],[TBI-NBI Annuel]]/Tableau423[[#This Row],[Heures Annuelles]]*1820</f>
        <v>#DIV/0!</v>
      </c>
      <c r="G71" s="29">
        <f t="shared" si="0"/>
        <v>0</v>
      </c>
      <c r="H71" s="30" t="e">
        <f t="shared" si="1"/>
        <v>#DIV/0!</v>
      </c>
      <c r="I71" s="63" t="e">
        <f t="shared" si="2"/>
        <v>#DIV/0!</v>
      </c>
      <c r="J71" s="17"/>
      <c r="K71" s="62"/>
    </row>
    <row r="72" spans="1:11" ht="19.9" customHeight="1">
      <c r="A72" s="34">
        <v>63</v>
      </c>
      <c r="B72" s="37"/>
      <c r="C72" s="38"/>
      <c r="D72" s="31">
        <f>SUM(Tableau423[[#This Row],[TBI et NBI Mensuel]]*12)</f>
        <v>0</v>
      </c>
      <c r="E72" s="32">
        <f>Tableau423[[#This Row],[NB Heures Mensuelles]]*12</f>
        <v>0</v>
      </c>
      <c r="F72" s="33" t="e">
        <f>Tableau423[[#This Row],[TBI-NBI Annuel]]/Tableau423[[#This Row],[Heures Annuelles]]*1820</f>
        <v>#DIV/0!</v>
      </c>
      <c r="G72" s="29">
        <f t="shared" si="0"/>
        <v>0</v>
      </c>
      <c r="H72" s="30" t="e">
        <f t="shared" si="1"/>
        <v>#DIV/0!</v>
      </c>
      <c r="I72" s="63" t="e">
        <f t="shared" si="2"/>
        <v>#DIV/0!</v>
      </c>
      <c r="J72" s="17"/>
      <c r="K72" s="62"/>
    </row>
    <row r="73" spans="1:11" ht="19.9" customHeight="1">
      <c r="A73" s="34">
        <v>64</v>
      </c>
      <c r="B73" s="37"/>
      <c r="C73" s="38"/>
      <c r="D73" s="31">
        <f>SUM(Tableau423[[#This Row],[TBI et NBI Mensuel]]*12)</f>
        <v>0</v>
      </c>
      <c r="E73" s="32">
        <f>Tableau423[[#This Row],[NB Heures Mensuelles]]*12</f>
        <v>0</v>
      </c>
      <c r="F73" s="33" t="e">
        <f>Tableau423[[#This Row],[TBI-NBI Annuel]]/Tableau423[[#This Row],[Heures Annuelles]]*1820</f>
        <v>#DIV/0!</v>
      </c>
      <c r="G73" s="29">
        <f t="shared" si="0"/>
        <v>0</v>
      </c>
      <c r="H73" s="30" t="e">
        <f t="shared" si="1"/>
        <v>#DIV/0!</v>
      </c>
      <c r="I73" s="63" t="e">
        <f t="shared" si="2"/>
        <v>#DIV/0!</v>
      </c>
      <c r="J73" s="17"/>
      <c r="K73" s="62"/>
    </row>
    <row r="74" spans="1:11" ht="19.9" customHeight="1">
      <c r="A74" s="34">
        <v>65</v>
      </c>
      <c r="B74" s="66"/>
      <c r="C74" s="67"/>
      <c r="D74" s="68">
        <f>SUM(Tableau423[[#This Row],[TBI et NBI Mensuel]]*12)</f>
        <v>0</v>
      </c>
      <c r="E74" s="69">
        <f>Tableau423[[#This Row],[NB Heures Mensuelles]]*12</f>
        <v>0</v>
      </c>
      <c r="F74" s="70" t="e">
        <f>Tableau423[[#This Row],[TBI-NBI Annuel]]/Tableau423[[#This Row],[Heures Annuelles]]*1820</f>
        <v>#DIV/0!</v>
      </c>
      <c r="G74" s="29">
        <f aca="true" t="shared" si="3" ref="G74:G137">(D74/12)*1.91%</f>
        <v>0</v>
      </c>
      <c r="H74" s="71" t="e">
        <f aca="true" t="shared" si="4" ref="H74:H105">IF(G74&lt;=O$12,G74,O$12)</f>
        <v>#DIV/0!</v>
      </c>
      <c r="I74" s="72" t="e">
        <f aca="true" t="shared" si="5" ref="I74:I105">G74-H74</f>
        <v>#DIV/0!</v>
      </c>
      <c r="J74" s="17"/>
      <c r="K74" s="62"/>
    </row>
    <row r="75" spans="1:11" ht="19.9" customHeight="1">
      <c r="A75" s="34">
        <v>66</v>
      </c>
      <c r="B75" s="66"/>
      <c r="C75" s="67"/>
      <c r="D75" s="68">
        <f>SUM(Tableau423[[#This Row],[TBI et NBI Mensuel]]*12)</f>
        <v>0</v>
      </c>
      <c r="E75" s="69">
        <f>Tableau423[[#This Row],[NB Heures Mensuelles]]*12</f>
        <v>0</v>
      </c>
      <c r="F75" s="70" t="e">
        <f>Tableau423[[#This Row],[TBI-NBI Annuel]]/Tableau423[[#This Row],[Heures Annuelles]]*1820</f>
        <v>#DIV/0!</v>
      </c>
      <c r="G75" s="29">
        <f t="shared" si="3"/>
        <v>0</v>
      </c>
      <c r="H75" s="71" t="e">
        <f t="shared" si="4"/>
        <v>#DIV/0!</v>
      </c>
      <c r="I75" s="72" t="e">
        <f t="shared" si="5"/>
        <v>#DIV/0!</v>
      </c>
      <c r="J75" s="17"/>
      <c r="K75" s="62"/>
    </row>
    <row r="76" spans="1:11" ht="19.9" customHeight="1">
      <c r="A76" s="34">
        <v>67</v>
      </c>
      <c r="B76" s="66"/>
      <c r="C76" s="67"/>
      <c r="D76" s="68">
        <f>SUM(Tableau423[[#This Row],[TBI et NBI Mensuel]]*12)</f>
        <v>0</v>
      </c>
      <c r="E76" s="69">
        <f>Tableau423[[#This Row],[NB Heures Mensuelles]]*12</f>
        <v>0</v>
      </c>
      <c r="F76" s="70" t="e">
        <f>Tableau423[[#This Row],[TBI-NBI Annuel]]/Tableau423[[#This Row],[Heures Annuelles]]*1820</f>
        <v>#DIV/0!</v>
      </c>
      <c r="G76" s="29">
        <f t="shared" si="3"/>
        <v>0</v>
      </c>
      <c r="H76" s="71" t="e">
        <f t="shared" si="4"/>
        <v>#DIV/0!</v>
      </c>
      <c r="I76" s="72" t="e">
        <f t="shared" si="5"/>
        <v>#DIV/0!</v>
      </c>
      <c r="J76" s="17"/>
      <c r="K76" s="62"/>
    </row>
    <row r="77" spans="1:11" ht="19.9" customHeight="1">
      <c r="A77" s="34">
        <v>68</v>
      </c>
      <c r="B77" s="66"/>
      <c r="C77" s="67"/>
      <c r="D77" s="68">
        <f>SUM(Tableau423[[#This Row],[TBI et NBI Mensuel]]*12)</f>
        <v>0</v>
      </c>
      <c r="E77" s="69">
        <f>Tableau423[[#This Row],[NB Heures Mensuelles]]*12</f>
        <v>0</v>
      </c>
      <c r="F77" s="70" t="e">
        <f>Tableau423[[#This Row],[TBI-NBI Annuel]]/Tableau423[[#This Row],[Heures Annuelles]]*1820</f>
        <v>#DIV/0!</v>
      </c>
      <c r="G77" s="29">
        <f t="shared" si="3"/>
        <v>0</v>
      </c>
      <c r="H77" s="71" t="e">
        <f t="shared" si="4"/>
        <v>#DIV/0!</v>
      </c>
      <c r="I77" s="72" t="e">
        <f t="shared" si="5"/>
        <v>#DIV/0!</v>
      </c>
      <c r="J77" s="17"/>
      <c r="K77" s="62"/>
    </row>
    <row r="78" spans="1:11" ht="19.9" customHeight="1">
      <c r="A78" s="34">
        <v>69</v>
      </c>
      <c r="B78" s="66"/>
      <c r="C78" s="67"/>
      <c r="D78" s="68">
        <f>SUM(Tableau423[[#This Row],[TBI et NBI Mensuel]]*12)</f>
        <v>0</v>
      </c>
      <c r="E78" s="69">
        <f>Tableau423[[#This Row],[NB Heures Mensuelles]]*12</f>
        <v>0</v>
      </c>
      <c r="F78" s="70" t="e">
        <f>Tableau423[[#This Row],[TBI-NBI Annuel]]/Tableau423[[#This Row],[Heures Annuelles]]*1820</f>
        <v>#DIV/0!</v>
      </c>
      <c r="G78" s="29">
        <f t="shared" si="3"/>
        <v>0</v>
      </c>
      <c r="H78" s="71" t="e">
        <f t="shared" si="4"/>
        <v>#DIV/0!</v>
      </c>
      <c r="I78" s="72" t="e">
        <f t="shared" si="5"/>
        <v>#DIV/0!</v>
      </c>
      <c r="J78" s="17"/>
      <c r="K78" s="62"/>
    </row>
    <row r="79" spans="1:11" ht="19.9" customHeight="1">
      <c r="A79" s="34">
        <v>70</v>
      </c>
      <c r="B79" s="66"/>
      <c r="C79" s="67"/>
      <c r="D79" s="68">
        <f>SUM(Tableau423[[#This Row],[TBI et NBI Mensuel]]*12)</f>
        <v>0</v>
      </c>
      <c r="E79" s="69">
        <f>Tableau423[[#This Row],[NB Heures Mensuelles]]*12</f>
        <v>0</v>
      </c>
      <c r="F79" s="70" t="e">
        <f>Tableau423[[#This Row],[TBI-NBI Annuel]]/Tableau423[[#This Row],[Heures Annuelles]]*1820</f>
        <v>#DIV/0!</v>
      </c>
      <c r="G79" s="29">
        <f t="shared" si="3"/>
        <v>0</v>
      </c>
      <c r="H79" s="71" t="e">
        <f t="shared" si="4"/>
        <v>#DIV/0!</v>
      </c>
      <c r="I79" s="72" t="e">
        <f t="shared" si="5"/>
        <v>#DIV/0!</v>
      </c>
      <c r="J79" s="17"/>
      <c r="K79" s="62"/>
    </row>
    <row r="80" spans="1:11" ht="19.9" customHeight="1">
      <c r="A80" s="34">
        <v>71</v>
      </c>
      <c r="B80" s="66"/>
      <c r="C80" s="67"/>
      <c r="D80" s="68">
        <f>SUM(Tableau423[[#This Row],[TBI et NBI Mensuel]]*12)</f>
        <v>0</v>
      </c>
      <c r="E80" s="69">
        <f>Tableau423[[#This Row],[NB Heures Mensuelles]]*12</f>
        <v>0</v>
      </c>
      <c r="F80" s="70" t="e">
        <f>Tableau423[[#This Row],[TBI-NBI Annuel]]/Tableau423[[#This Row],[Heures Annuelles]]*1820</f>
        <v>#DIV/0!</v>
      </c>
      <c r="G80" s="29">
        <f t="shared" si="3"/>
        <v>0</v>
      </c>
      <c r="H80" s="71" t="e">
        <f t="shared" si="4"/>
        <v>#DIV/0!</v>
      </c>
      <c r="I80" s="72" t="e">
        <f t="shared" si="5"/>
        <v>#DIV/0!</v>
      </c>
      <c r="J80" s="17"/>
      <c r="K80" s="62"/>
    </row>
    <row r="81" spans="1:11" ht="19.9" customHeight="1">
      <c r="A81" s="34">
        <v>72</v>
      </c>
      <c r="B81" s="66"/>
      <c r="C81" s="67"/>
      <c r="D81" s="68">
        <f>SUM(Tableau423[[#This Row],[TBI et NBI Mensuel]]*12)</f>
        <v>0</v>
      </c>
      <c r="E81" s="69">
        <f>Tableau423[[#This Row],[NB Heures Mensuelles]]*12</f>
        <v>0</v>
      </c>
      <c r="F81" s="70" t="e">
        <f>Tableau423[[#This Row],[TBI-NBI Annuel]]/Tableau423[[#This Row],[Heures Annuelles]]*1820</f>
        <v>#DIV/0!</v>
      </c>
      <c r="G81" s="29">
        <f t="shared" si="3"/>
        <v>0</v>
      </c>
      <c r="H81" s="71" t="e">
        <f t="shared" si="4"/>
        <v>#DIV/0!</v>
      </c>
      <c r="I81" s="72" t="e">
        <f t="shared" si="5"/>
        <v>#DIV/0!</v>
      </c>
      <c r="J81" s="17"/>
      <c r="K81" s="62"/>
    </row>
    <row r="82" spans="1:11" ht="19.9" customHeight="1">
      <c r="A82" s="34">
        <v>73</v>
      </c>
      <c r="B82" s="66"/>
      <c r="C82" s="67"/>
      <c r="D82" s="68">
        <f>SUM(Tableau423[[#This Row],[TBI et NBI Mensuel]]*12)</f>
        <v>0</v>
      </c>
      <c r="E82" s="69">
        <f>Tableau423[[#This Row],[NB Heures Mensuelles]]*12</f>
        <v>0</v>
      </c>
      <c r="F82" s="70" t="e">
        <f>Tableau423[[#This Row],[TBI-NBI Annuel]]/Tableau423[[#This Row],[Heures Annuelles]]*1820</f>
        <v>#DIV/0!</v>
      </c>
      <c r="G82" s="29">
        <f t="shared" si="3"/>
        <v>0</v>
      </c>
      <c r="H82" s="71" t="e">
        <f t="shared" si="4"/>
        <v>#DIV/0!</v>
      </c>
      <c r="I82" s="72" t="e">
        <f t="shared" si="5"/>
        <v>#DIV/0!</v>
      </c>
      <c r="J82" s="17"/>
      <c r="K82" s="62"/>
    </row>
    <row r="83" spans="1:11" ht="19.9" customHeight="1">
      <c r="A83" s="34">
        <v>74</v>
      </c>
      <c r="B83" s="66"/>
      <c r="C83" s="67"/>
      <c r="D83" s="68">
        <f>SUM(Tableau423[[#This Row],[TBI et NBI Mensuel]]*12)</f>
        <v>0</v>
      </c>
      <c r="E83" s="69">
        <f>Tableau423[[#This Row],[NB Heures Mensuelles]]*12</f>
        <v>0</v>
      </c>
      <c r="F83" s="70" t="e">
        <f>Tableau423[[#This Row],[TBI-NBI Annuel]]/Tableau423[[#This Row],[Heures Annuelles]]*1820</f>
        <v>#DIV/0!</v>
      </c>
      <c r="G83" s="29">
        <f t="shared" si="3"/>
        <v>0</v>
      </c>
      <c r="H83" s="71" t="e">
        <f t="shared" si="4"/>
        <v>#DIV/0!</v>
      </c>
      <c r="I83" s="72" t="e">
        <f t="shared" si="5"/>
        <v>#DIV/0!</v>
      </c>
      <c r="J83" s="17"/>
      <c r="K83" s="62"/>
    </row>
    <row r="84" spans="1:11" ht="19.9" customHeight="1">
      <c r="A84" s="34">
        <v>75</v>
      </c>
      <c r="B84" s="66"/>
      <c r="C84" s="67"/>
      <c r="D84" s="68">
        <f>SUM(Tableau423[[#This Row],[TBI et NBI Mensuel]]*12)</f>
        <v>0</v>
      </c>
      <c r="E84" s="69">
        <f>Tableau423[[#This Row],[NB Heures Mensuelles]]*12</f>
        <v>0</v>
      </c>
      <c r="F84" s="70" t="e">
        <f>Tableau423[[#This Row],[TBI-NBI Annuel]]/Tableau423[[#This Row],[Heures Annuelles]]*1820</f>
        <v>#DIV/0!</v>
      </c>
      <c r="G84" s="29">
        <f t="shared" si="3"/>
        <v>0</v>
      </c>
      <c r="H84" s="71" t="e">
        <f t="shared" si="4"/>
        <v>#DIV/0!</v>
      </c>
      <c r="I84" s="72" t="e">
        <f t="shared" si="5"/>
        <v>#DIV/0!</v>
      </c>
      <c r="J84" s="17"/>
      <c r="K84" s="62"/>
    </row>
    <row r="85" spans="1:11" ht="19.9" customHeight="1">
      <c r="A85" s="34">
        <v>76</v>
      </c>
      <c r="B85" s="66"/>
      <c r="C85" s="67"/>
      <c r="D85" s="68">
        <f>SUM(Tableau423[[#This Row],[TBI et NBI Mensuel]]*12)</f>
        <v>0</v>
      </c>
      <c r="E85" s="69">
        <f>Tableau423[[#This Row],[NB Heures Mensuelles]]*12</f>
        <v>0</v>
      </c>
      <c r="F85" s="70" t="e">
        <f>Tableau423[[#This Row],[TBI-NBI Annuel]]/Tableau423[[#This Row],[Heures Annuelles]]*1820</f>
        <v>#DIV/0!</v>
      </c>
      <c r="G85" s="29">
        <f t="shared" si="3"/>
        <v>0</v>
      </c>
      <c r="H85" s="71" t="e">
        <f t="shared" si="4"/>
        <v>#DIV/0!</v>
      </c>
      <c r="I85" s="72" t="e">
        <f t="shared" si="5"/>
        <v>#DIV/0!</v>
      </c>
      <c r="J85" s="17"/>
      <c r="K85" s="62"/>
    </row>
    <row r="86" spans="1:11" ht="19.9" customHeight="1">
      <c r="A86" s="34">
        <v>77</v>
      </c>
      <c r="B86" s="66"/>
      <c r="C86" s="67"/>
      <c r="D86" s="68">
        <f>SUM(Tableau423[[#This Row],[TBI et NBI Mensuel]]*12)</f>
        <v>0</v>
      </c>
      <c r="E86" s="69">
        <f>Tableau423[[#This Row],[NB Heures Mensuelles]]*12</f>
        <v>0</v>
      </c>
      <c r="F86" s="70" t="e">
        <f>Tableau423[[#This Row],[TBI-NBI Annuel]]/Tableau423[[#This Row],[Heures Annuelles]]*1820</f>
        <v>#DIV/0!</v>
      </c>
      <c r="G86" s="29">
        <f t="shared" si="3"/>
        <v>0</v>
      </c>
      <c r="H86" s="71" t="e">
        <f t="shared" si="4"/>
        <v>#DIV/0!</v>
      </c>
      <c r="I86" s="72" t="e">
        <f t="shared" si="5"/>
        <v>#DIV/0!</v>
      </c>
      <c r="J86" s="17"/>
      <c r="K86" s="62"/>
    </row>
    <row r="87" spans="1:11" ht="19.9" customHeight="1">
      <c r="A87" s="34">
        <v>78</v>
      </c>
      <c r="B87" s="66"/>
      <c r="C87" s="67"/>
      <c r="D87" s="68">
        <f>SUM(Tableau423[[#This Row],[TBI et NBI Mensuel]]*12)</f>
        <v>0</v>
      </c>
      <c r="E87" s="69">
        <f>Tableau423[[#This Row],[NB Heures Mensuelles]]*12</f>
        <v>0</v>
      </c>
      <c r="F87" s="70" t="e">
        <f>Tableau423[[#This Row],[TBI-NBI Annuel]]/Tableau423[[#This Row],[Heures Annuelles]]*1820</f>
        <v>#DIV/0!</v>
      </c>
      <c r="G87" s="29">
        <f t="shared" si="3"/>
        <v>0</v>
      </c>
      <c r="H87" s="71" t="e">
        <f t="shared" si="4"/>
        <v>#DIV/0!</v>
      </c>
      <c r="I87" s="72" t="e">
        <f t="shared" si="5"/>
        <v>#DIV/0!</v>
      </c>
      <c r="J87" s="17"/>
      <c r="K87" s="62"/>
    </row>
    <row r="88" spans="1:11" ht="19.9" customHeight="1">
      <c r="A88" s="34">
        <v>79</v>
      </c>
      <c r="B88" s="66"/>
      <c r="C88" s="67"/>
      <c r="D88" s="68">
        <f>SUM(Tableau423[[#This Row],[TBI et NBI Mensuel]]*12)</f>
        <v>0</v>
      </c>
      <c r="E88" s="69">
        <f>Tableau423[[#This Row],[NB Heures Mensuelles]]*12</f>
        <v>0</v>
      </c>
      <c r="F88" s="70" t="e">
        <f>Tableau423[[#This Row],[TBI-NBI Annuel]]/Tableau423[[#This Row],[Heures Annuelles]]*1820</f>
        <v>#DIV/0!</v>
      </c>
      <c r="G88" s="29">
        <f t="shared" si="3"/>
        <v>0</v>
      </c>
      <c r="H88" s="71" t="e">
        <f t="shared" si="4"/>
        <v>#DIV/0!</v>
      </c>
      <c r="I88" s="72" t="e">
        <f t="shared" si="5"/>
        <v>#DIV/0!</v>
      </c>
      <c r="J88" s="17"/>
      <c r="K88" s="62"/>
    </row>
    <row r="89" spans="1:11" ht="19.9" customHeight="1">
      <c r="A89" s="34">
        <v>80</v>
      </c>
      <c r="B89" s="66"/>
      <c r="C89" s="67"/>
      <c r="D89" s="68">
        <f>SUM(Tableau423[[#This Row],[TBI et NBI Mensuel]]*12)</f>
        <v>0</v>
      </c>
      <c r="E89" s="69">
        <f>Tableau423[[#This Row],[NB Heures Mensuelles]]*12</f>
        <v>0</v>
      </c>
      <c r="F89" s="70" t="e">
        <f>Tableau423[[#This Row],[TBI-NBI Annuel]]/Tableau423[[#This Row],[Heures Annuelles]]*1820</f>
        <v>#DIV/0!</v>
      </c>
      <c r="G89" s="29">
        <f t="shared" si="3"/>
        <v>0</v>
      </c>
      <c r="H89" s="71" t="e">
        <f t="shared" si="4"/>
        <v>#DIV/0!</v>
      </c>
      <c r="I89" s="72" t="e">
        <f t="shared" si="5"/>
        <v>#DIV/0!</v>
      </c>
      <c r="J89" s="17"/>
      <c r="K89" s="62"/>
    </row>
    <row r="90" spans="1:11" ht="19.9" customHeight="1">
      <c r="A90" s="34">
        <v>81</v>
      </c>
      <c r="B90" s="66"/>
      <c r="C90" s="67"/>
      <c r="D90" s="68">
        <f>SUM(Tableau423[[#This Row],[TBI et NBI Mensuel]]*12)</f>
        <v>0</v>
      </c>
      <c r="E90" s="69">
        <f>Tableau423[[#This Row],[NB Heures Mensuelles]]*12</f>
        <v>0</v>
      </c>
      <c r="F90" s="70" t="e">
        <f>Tableau423[[#This Row],[TBI-NBI Annuel]]/Tableau423[[#This Row],[Heures Annuelles]]*1820</f>
        <v>#DIV/0!</v>
      </c>
      <c r="G90" s="29">
        <f t="shared" si="3"/>
        <v>0</v>
      </c>
      <c r="H90" s="71" t="e">
        <f t="shared" si="4"/>
        <v>#DIV/0!</v>
      </c>
      <c r="I90" s="72" t="e">
        <f t="shared" si="5"/>
        <v>#DIV/0!</v>
      </c>
      <c r="J90" s="17"/>
      <c r="K90" s="62"/>
    </row>
    <row r="91" spans="1:11" ht="19.9" customHeight="1">
      <c r="A91" s="34">
        <v>82</v>
      </c>
      <c r="B91" s="66"/>
      <c r="C91" s="67"/>
      <c r="D91" s="68">
        <f>SUM(Tableau423[[#This Row],[TBI et NBI Mensuel]]*12)</f>
        <v>0</v>
      </c>
      <c r="E91" s="69">
        <f>Tableau423[[#This Row],[NB Heures Mensuelles]]*12</f>
        <v>0</v>
      </c>
      <c r="F91" s="70" t="e">
        <f>Tableau423[[#This Row],[TBI-NBI Annuel]]/Tableau423[[#This Row],[Heures Annuelles]]*1820</f>
        <v>#DIV/0!</v>
      </c>
      <c r="G91" s="29">
        <f t="shared" si="3"/>
        <v>0</v>
      </c>
      <c r="H91" s="71" t="e">
        <f t="shared" si="4"/>
        <v>#DIV/0!</v>
      </c>
      <c r="I91" s="72" t="e">
        <f t="shared" si="5"/>
        <v>#DIV/0!</v>
      </c>
      <c r="J91" s="17"/>
      <c r="K91" s="62"/>
    </row>
    <row r="92" spans="1:11" ht="19.9" customHeight="1">
      <c r="A92" s="34">
        <v>83</v>
      </c>
      <c r="B92" s="66"/>
      <c r="C92" s="67"/>
      <c r="D92" s="68">
        <f>SUM(Tableau423[[#This Row],[TBI et NBI Mensuel]]*12)</f>
        <v>0</v>
      </c>
      <c r="E92" s="69">
        <f>Tableau423[[#This Row],[NB Heures Mensuelles]]*12</f>
        <v>0</v>
      </c>
      <c r="F92" s="70" t="e">
        <f>Tableau423[[#This Row],[TBI-NBI Annuel]]/Tableau423[[#This Row],[Heures Annuelles]]*1820</f>
        <v>#DIV/0!</v>
      </c>
      <c r="G92" s="29">
        <f t="shared" si="3"/>
        <v>0</v>
      </c>
      <c r="H92" s="71" t="e">
        <f t="shared" si="4"/>
        <v>#DIV/0!</v>
      </c>
      <c r="I92" s="72" t="e">
        <f t="shared" si="5"/>
        <v>#DIV/0!</v>
      </c>
      <c r="J92" s="17"/>
      <c r="K92" s="62"/>
    </row>
    <row r="93" spans="1:11" ht="19.9" customHeight="1">
      <c r="A93" s="34">
        <v>84</v>
      </c>
      <c r="B93" s="66"/>
      <c r="C93" s="67"/>
      <c r="D93" s="68">
        <f>SUM(Tableau423[[#This Row],[TBI et NBI Mensuel]]*12)</f>
        <v>0</v>
      </c>
      <c r="E93" s="69">
        <f>Tableau423[[#This Row],[NB Heures Mensuelles]]*12</f>
        <v>0</v>
      </c>
      <c r="F93" s="70" t="e">
        <f>Tableau423[[#This Row],[TBI-NBI Annuel]]/Tableau423[[#This Row],[Heures Annuelles]]*1820</f>
        <v>#DIV/0!</v>
      </c>
      <c r="G93" s="29">
        <f t="shared" si="3"/>
        <v>0</v>
      </c>
      <c r="H93" s="71" t="e">
        <f t="shared" si="4"/>
        <v>#DIV/0!</v>
      </c>
      <c r="I93" s="72" t="e">
        <f t="shared" si="5"/>
        <v>#DIV/0!</v>
      </c>
      <c r="J93" s="17"/>
      <c r="K93" s="62"/>
    </row>
    <row r="94" spans="1:11" ht="19.9" customHeight="1">
      <c r="A94" s="34">
        <v>85</v>
      </c>
      <c r="B94" s="66"/>
      <c r="C94" s="67"/>
      <c r="D94" s="68">
        <f>SUM(Tableau423[[#This Row],[TBI et NBI Mensuel]]*12)</f>
        <v>0</v>
      </c>
      <c r="E94" s="69">
        <f>Tableau423[[#This Row],[NB Heures Mensuelles]]*12</f>
        <v>0</v>
      </c>
      <c r="F94" s="70" t="e">
        <f>Tableau423[[#This Row],[TBI-NBI Annuel]]/Tableau423[[#This Row],[Heures Annuelles]]*1820</f>
        <v>#DIV/0!</v>
      </c>
      <c r="G94" s="29">
        <f t="shared" si="3"/>
        <v>0</v>
      </c>
      <c r="H94" s="71" t="e">
        <f t="shared" si="4"/>
        <v>#DIV/0!</v>
      </c>
      <c r="I94" s="72" t="e">
        <f t="shared" si="5"/>
        <v>#DIV/0!</v>
      </c>
      <c r="J94" s="17"/>
      <c r="K94" s="62"/>
    </row>
    <row r="95" spans="1:11" ht="19.9" customHeight="1">
      <c r="A95" s="34">
        <v>86</v>
      </c>
      <c r="B95" s="66"/>
      <c r="C95" s="67"/>
      <c r="D95" s="68">
        <f>SUM(Tableau423[[#This Row],[TBI et NBI Mensuel]]*12)</f>
        <v>0</v>
      </c>
      <c r="E95" s="69">
        <f>Tableau423[[#This Row],[NB Heures Mensuelles]]*12</f>
        <v>0</v>
      </c>
      <c r="F95" s="70" t="e">
        <f>Tableau423[[#This Row],[TBI-NBI Annuel]]/Tableau423[[#This Row],[Heures Annuelles]]*1820</f>
        <v>#DIV/0!</v>
      </c>
      <c r="G95" s="29">
        <f t="shared" si="3"/>
        <v>0</v>
      </c>
      <c r="H95" s="71" t="e">
        <f t="shared" si="4"/>
        <v>#DIV/0!</v>
      </c>
      <c r="I95" s="72" t="e">
        <f t="shared" si="5"/>
        <v>#DIV/0!</v>
      </c>
      <c r="J95" s="17"/>
      <c r="K95" s="62"/>
    </row>
    <row r="96" spans="1:11" ht="19.9" customHeight="1">
      <c r="A96" s="34">
        <v>87</v>
      </c>
      <c r="B96" s="66"/>
      <c r="C96" s="67"/>
      <c r="D96" s="68">
        <f>SUM(Tableau423[[#This Row],[TBI et NBI Mensuel]]*12)</f>
        <v>0</v>
      </c>
      <c r="E96" s="69">
        <f>Tableau423[[#This Row],[NB Heures Mensuelles]]*12</f>
        <v>0</v>
      </c>
      <c r="F96" s="70" t="e">
        <f>Tableau423[[#This Row],[TBI-NBI Annuel]]/Tableau423[[#This Row],[Heures Annuelles]]*1820</f>
        <v>#DIV/0!</v>
      </c>
      <c r="G96" s="29">
        <f t="shared" si="3"/>
        <v>0</v>
      </c>
      <c r="H96" s="71" t="e">
        <f t="shared" si="4"/>
        <v>#DIV/0!</v>
      </c>
      <c r="I96" s="72" t="e">
        <f t="shared" si="5"/>
        <v>#DIV/0!</v>
      </c>
      <c r="J96" s="17"/>
      <c r="K96" s="62"/>
    </row>
    <row r="97" spans="1:11" ht="19.9" customHeight="1">
      <c r="A97" s="34">
        <v>88</v>
      </c>
      <c r="B97" s="66"/>
      <c r="C97" s="67"/>
      <c r="D97" s="68">
        <f>SUM(Tableau423[[#This Row],[TBI et NBI Mensuel]]*12)</f>
        <v>0</v>
      </c>
      <c r="E97" s="69">
        <f>Tableau423[[#This Row],[NB Heures Mensuelles]]*12</f>
        <v>0</v>
      </c>
      <c r="F97" s="70" t="e">
        <f>Tableau423[[#This Row],[TBI-NBI Annuel]]/Tableau423[[#This Row],[Heures Annuelles]]*1820</f>
        <v>#DIV/0!</v>
      </c>
      <c r="G97" s="29">
        <f t="shared" si="3"/>
        <v>0</v>
      </c>
      <c r="H97" s="71" t="e">
        <f t="shared" si="4"/>
        <v>#DIV/0!</v>
      </c>
      <c r="I97" s="72" t="e">
        <f t="shared" si="5"/>
        <v>#DIV/0!</v>
      </c>
      <c r="J97" s="17"/>
      <c r="K97" s="62"/>
    </row>
    <row r="98" spans="1:11" ht="19.9" customHeight="1">
      <c r="A98" s="34">
        <v>89</v>
      </c>
      <c r="B98" s="66"/>
      <c r="C98" s="67"/>
      <c r="D98" s="68">
        <f>SUM(Tableau423[[#This Row],[TBI et NBI Mensuel]]*12)</f>
        <v>0</v>
      </c>
      <c r="E98" s="69">
        <f>Tableau423[[#This Row],[NB Heures Mensuelles]]*12</f>
        <v>0</v>
      </c>
      <c r="F98" s="70" t="e">
        <f>Tableau423[[#This Row],[TBI-NBI Annuel]]/Tableau423[[#This Row],[Heures Annuelles]]*1820</f>
        <v>#DIV/0!</v>
      </c>
      <c r="G98" s="29">
        <f t="shared" si="3"/>
        <v>0</v>
      </c>
      <c r="H98" s="71" t="e">
        <f t="shared" si="4"/>
        <v>#DIV/0!</v>
      </c>
      <c r="I98" s="72" t="e">
        <f t="shared" si="5"/>
        <v>#DIV/0!</v>
      </c>
      <c r="J98" s="17"/>
      <c r="K98" s="62"/>
    </row>
    <row r="99" spans="1:11" ht="19.9" customHeight="1">
      <c r="A99" s="34">
        <v>90</v>
      </c>
      <c r="B99" s="66"/>
      <c r="C99" s="67"/>
      <c r="D99" s="68">
        <f>SUM(Tableau423[[#This Row],[TBI et NBI Mensuel]]*12)</f>
        <v>0</v>
      </c>
      <c r="E99" s="69">
        <f>Tableau423[[#This Row],[NB Heures Mensuelles]]*12</f>
        <v>0</v>
      </c>
      <c r="F99" s="70" t="e">
        <f>Tableau423[[#This Row],[TBI-NBI Annuel]]/Tableau423[[#This Row],[Heures Annuelles]]*1820</f>
        <v>#DIV/0!</v>
      </c>
      <c r="G99" s="29">
        <f t="shared" si="3"/>
        <v>0</v>
      </c>
      <c r="H99" s="71" t="e">
        <f t="shared" si="4"/>
        <v>#DIV/0!</v>
      </c>
      <c r="I99" s="72" t="e">
        <f t="shared" si="5"/>
        <v>#DIV/0!</v>
      </c>
      <c r="J99" s="17"/>
      <c r="K99" s="62"/>
    </row>
    <row r="100" spans="1:11" ht="19.9" customHeight="1">
      <c r="A100" s="34">
        <v>91</v>
      </c>
      <c r="B100" s="66"/>
      <c r="C100" s="67"/>
      <c r="D100" s="68">
        <f>SUM(Tableau423[[#This Row],[TBI et NBI Mensuel]]*12)</f>
        <v>0</v>
      </c>
      <c r="E100" s="69">
        <f>Tableau423[[#This Row],[NB Heures Mensuelles]]*12</f>
        <v>0</v>
      </c>
      <c r="F100" s="70" t="e">
        <f>Tableau423[[#This Row],[TBI-NBI Annuel]]/Tableau423[[#This Row],[Heures Annuelles]]*1820</f>
        <v>#DIV/0!</v>
      </c>
      <c r="G100" s="29">
        <f t="shared" si="3"/>
        <v>0</v>
      </c>
      <c r="H100" s="71" t="e">
        <f t="shared" si="4"/>
        <v>#DIV/0!</v>
      </c>
      <c r="I100" s="72" t="e">
        <f t="shared" si="5"/>
        <v>#DIV/0!</v>
      </c>
      <c r="J100" s="17"/>
      <c r="K100" s="62"/>
    </row>
    <row r="101" spans="1:11" ht="19.9" customHeight="1">
      <c r="A101" s="34">
        <v>92</v>
      </c>
      <c r="B101" s="66"/>
      <c r="C101" s="67"/>
      <c r="D101" s="68">
        <f>SUM(Tableau423[[#This Row],[TBI et NBI Mensuel]]*12)</f>
        <v>0</v>
      </c>
      <c r="E101" s="69">
        <f>Tableau423[[#This Row],[NB Heures Mensuelles]]*12</f>
        <v>0</v>
      </c>
      <c r="F101" s="70" t="e">
        <f>Tableau423[[#This Row],[TBI-NBI Annuel]]/Tableau423[[#This Row],[Heures Annuelles]]*1820</f>
        <v>#DIV/0!</v>
      </c>
      <c r="G101" s="29">
        <f t="shared" si="3"/>
        <v>0</v>
      </c>
      <c r="H101" s="71" t="e">
        <f t="shared" si="4"/>
        <v>#DIV/0!</v>
      </c>
      <c r="I101" s="72" t="e">
        <f t="shared" si="5"/>
        <v>#DIV/0!</v>
      </c>
      <c r="J101" s="17"/>
      <c r="K101" s="62"/>
    </row>
    <row r="102" spans="1:11" ht="19.9" customHeight="1">
      <c r="A102" s="34">
        <v>93</v>
      </c>
      <c r="B102" s="66"/>
      <c r="C102" s="67"/>
      <c r="D102" s="68">
        <f>SUM(Tableau423[[#This Row],[TBI et NBI Mensuel]]*12)</f>
        <v>0</v>
      </c>
      <c r="E102" s="69">
        <f>Tableau423[[#This Row],[NB Heures Mensuelles]]*12</f>
        <v>0</v>
      </c>
      <c r="F102" s="70" t="e">
        <f>Tableau423[[#This Row],[TBI-NBI Annuel]]/Tableau423[[#This Row],[Heures Annuelles]]*1820</f>
        <v>#DIV/0!</v>
      </c>
      <c r="G102" s="29">
        <f t="shared" si="3"/>
        <v>0</v>
      </c>
      <c r="H102" s="71" t="e">
        <f t="shared" si="4"/>
        <v>#DIV/0!</v>
      </c>
      <c r="I102" s="72" t="e">
        <f t="shared" si="5"/>
        <v>#DIV/0!</v>
      </c>
      <c r="J102" s="17"/>
      <c r="K102" s="62"/>
    </row>
    <row r="103" spans="1:11" ht="19.9" customHeight="1">
      <c r="A103" s="34">
        <v>94</v>
      </c>
      <c r="B103" s="66"/>
      <c r="C103" s="67"/>
      <c r="D103" s="68">
        <f>SUM(Tableau423[[#This Row],[TBI et NBI Mensuel]]*12)</f>
        <v>0</v>
      </c>
      <c r="E103" s="69">
        <f>Tableau423[[#This Row],[NB Heures Mensuelles]]*12</f>
        <v>0</v>
      </c>
      <c r="F103" s="70" t="e">
        <f>Tableau423[[#This Row],[TBI-NBI Annuel]]/Tableau423[[#This Row],[Heures Annuelles]]*1820</f>
        <v>#DIV/0!</v>
      </c>
      <c r="G103" s="29">
        <f t="shared" si="3"/>
        <v>0</v>
      </c>
      <c r="H103" s="71" t="e">
        <f t="shared" si="4"/>
        <v>#DIV/0!</v>
      </c>
      <c r="I103" s="72" t="e">
        <f t="shared" si="5"/>
        <v>#DIV/0!</v>
      </c>
      <c r="J103" s="17"/>
      <c r="K103" s="62"/>
    </row>
    <row r="104" spans="1:11" ht="19.9" customHeight="1">
      <c r="A104" s="34">
        <v>95</v>
      </c>
      <c r="B104" s="66"/>
      <c r="C104" s="67"/>
      <c r="D104" s="68">
        <f>SUM(Tableau423[[#This Row],[TBI et NBI Mensuel]]*12)</f>
        <v>0</v>
      </c>
      <c r="E104" s="69">
        <f>Tableau423[[#This Row],[NB Heures Mensuelles]]*12</f>
        <v>0</v>
      </c>
      <c r="F104" s="70" t="e">
        <f>Tableau423[[#This Row],[TBI-NBI Annuel]]/Tableau423[[#This Row],[Heures Annuelles]]*1820</f>
        <v>#DIV/0!</v>
      </c>
      <c r="G104" s="29">
        <f t="shared" si="3"/>
        <v>0</v>
      </c>
      <c r="H104" s="71" t="e">
        <f t="shared" si="4"/>
        <v>#DIV/0!</v>
      </c>
      <c r="I104" s="72" t="e">
        <f t="shared" si="5"/>
        <v>#DIV/0!</v>
      </c>
      <c r="J104" s="17"/>
      <c r="K104" s="62"/>
    </row>
    <row r="105" spans="1:11" ht="19.9" customHeight="1">
      <c r="A105" s="34">
        <v>96</v>
      </c>
      <c r="B105" s="66"/>
      <c r="C105" s="67"/>
      <c r="D105" s="68">
        <f>SUM(Tableau423[[#This Row],[TBI et NBI Mensuel]]*12)</f>
        <v>0</v>
      </c>
      <c r="E105" s="69">
        <f>Tableau423[[#This Row],[NB Heures Mensuelles]]*12</f>
        <v>0</v>
      </c>
      <c r="F105" s="70" t="e">
        <f>Tableau423[[#This Row],[TBI-NBI Annuel]]/Tableau423[[#This Row],[Heures Annuelles]]*1820</f>
        <v>#DIV/0!</v>
      </c>
      <c r="G105" s="29">
        <f t="shared" si="3"/>
        <v>0</v>
      </c>
      <c r="H105" s="71" t="e">
        <f t="shared" si="4"/>
        <v>#DIV/0!</v>
      </c>
      <c r="I105" s="72" t="e">
        <f t="shared" si="5"/>
        <v>#DIV/0!</v>
      </c>
      <c r="J105" s="17"/>
      <c r="K105" s="62"/>
    </row>
    <row r="106" spans="1:11" ht="19.9" customHeight="1">
      <c r="A106" s="34">
        <v>97</v>
      </c>
      <c r="B106" s="66"/>
      <c r="C106" s="67"/>
      <c r="D106" s="68">
        <f>SUM(Tableau423[[#This Row],[TBI et NBI Mensuel]]*12)</f>
        <v>0</v>
      </c>
      <c r="E106" s="69">
        <f>Tableau423[[#This Row],[NB Heures Mensuelles]]*12</f>
        <v>0</v>
      </c>
      <c r="F106" s="70" t="e">
        <f>Tableau423[[#This Row],[TBI-NBI Annuel]]/Tableau423[[#This Row],[Heures Annuelles]]*1820</f>
        <v>#DIV/0!</v>
      </c>
      <c r="G106" s="29">
        <f t="shared" si="3"/>
        <v>0</v>
      </c>
      <c r="H106" s="71" t="e">
        <f aca="true" t="shared" si="6" ref="H106:H124">IF(G106&lt;=O$12,G106,O$12)</f>
        <v>#DIV/0!</v>
      </c>
      <c r="I106" s="72" t="e">
        <f aca="true" t="shared" si="7" ref="I106:I124">G106-H106</f>
        <v>#DIV/0!</v>
      </c>
      <c r="J106" s="17"/>
      <c r="K106" s="62"/>
    </row>
    <row r="107" spans="1:11" ht="19.9" customHeight="1">
      <c r="A107" s="34">
        <v>98</v>
      </c>
      <c r="B107" s="66"/>
      <c r="C107" s="67"/>
      <c r="D107" s="68">
        <f>SUM(Tableau423[[#This Row],[TBI et NBI Mensuel]]*12)</f>
        <v>0</v>
      </c>
      <c r="E107" s="69">
        <f>Tableau423[[#This Row],[NB Heures Mensuelles]]*12</f>
        <v>0</v>
      </c>
      <c r="F107" s="70" t="e">
        <f>Tableau423[[#This Row],[TBI-NBI Annuel]]/Tableau423[[#This Row],[Heures Annuelles]]*1820</f>
        <v>#DIV/0!</v>
      </c>
      <c r="G107" s="29">
        <f t="shared" si="3"/>
        <v>0</v>
      </c>
      <c r="H107" s="71" t="e">
        <f t="shared" si="6"/>
        <v>#DIV/0!</v>
      </c>
      <c r="I107" s="72" t="e">
        <f t="shared" si="7"/>
        <v>#DIV/0!</v>
      </c>
      <c r="J107" s="17"/>
      <c r="K107" s="62"/>
    </row>
    <row r="108" spans="1:11" ht="19.9" customHeight="1">
      <c r="A108" s="34">
        <v>99</v>
      </c>
      <c r="B108" s="66"/>
      <c r="C108" s="67"/>
      <c r="D108" s="68">
        <f>SUM(Tableau423[[#This Row],[TBI et NBI Mensuel]]*12)</f>
        <v>0</v>
      </c>
      <c r="E108" s="69">
        <f>Tableau423[[#This Row],[NB Heures Mensuelles]]*12</f>
        <v>0</v>
      </c>
      <c r="F108" s="70" t="e">
        <f>Tableau423[[#This Row],[TBI-NBI Annuel]]/Tableau423[[#This Row],[Heures Annuelles]]*1820</f>
        <v>#DIV/0!</v>
      </c>
      <c r="G108" s="29">
        <f t="shared" si="3"/>
        <v>0</v>
      </c>
      <c r="H108" s="71" t="e">
        <f t="shared" si="6"/>
        <v>#DIV/0!</v>
      </c>
      <c r="I108" s="72" t="e">
        <f t="shared" si="7"/>
        <v>#DIV/0!</v>
      </c>
      <c r="J108" s="17"/>
      <c r="K108" s="62"/>
    </row>
    <row r="109" spans="1:11" ht="19.9" customHeight="1">
      <c r="A109" s="34">
        <v>100</v>
      </c>
      <c r="B109" s="66"/>
      <c r="C109" s="67"/>
      <c r="D109" s="68">
        <f>SUM(Tableau423[[#This Row],[TBI et NBI Mensuel]]*12)</f>
        <v>0</v>
      </c>
      <c r="E109" s="69">
        <f>Tableau423[[#This Row],[NB Heures Mensuelles]]*12</f>
        <v>0</v>
      </c>
      <c r="F109" s="70" t="e">
        <f>Tableau423[[#This Row],[TBI-NBI Annuel]]/Tableau423[[#This Row],[Heures Annuelles]]*1820</f>
        <v>#DIV/0!</v>
      </c>
      <c r="G109" s="29">
        <f t="shared" si="3"/>
        <v>0</v>
      </c>
      <c r="H109" s="71" t="e">
        <f t="shared" si="6"/>
        <v>#DIV/0!</v>
      </c>
      <c r="I109" s="72" t="e">
        <f t="shared" si="7"/>
        <v>#DIV/0!</v>
      </c>
      <c r="J109" s="17"/>
      <c r="K109" s="62"/>
    </row>
    <row r="110" spans="1:11" ht="19.9" customHeight="1">
      <c r="A110" s="34">
        <v>101</v>
      </c>
      <c r="B110" s="66"/>
      <c r="C110" s="67"/>
      <c r="D110" s="68">
        <f>SUM(Tableau423[[#This Row],[TBI et NBI Mensuel]]*12)</f>
        <v>0</v>
      </c>
      <c r="E110" s="69">
        <f>Tableau423[[#This Row],[NB Heures Mensuelles]]*12</f>
        <v>0</v>
      </c>
      <c r="F110" s="70" t="e">
        <f>Tableau423[[#This Row],[TBI-NBI Annuel]]/Tableau423[[#This Row],[Heures Annuelles]]*1820</f>
        <v>#DIV/0!</v>
      </c>
      <c r="G110" s="29">
        <f t="shared" si="3"/>
        <v>0</v>
      </c>
      <c r="H110" s="71" t="e">
        <f t="shared" si="6"/>
        <v>#DIV/0!</v>
      </c>
      <c r="I110" s="72" t="e">
        <f t="shared" si="7"/>
        <v>#DIV/0!</v>
      </c>
      <c r="J110" s="17"/>
      <c r="K110" s="62"/>
    </row>
    <row r="111" spans="1:11" ht="19.9" customHeight="1">
      <c r="A111" s="34">
        <v>102</v>
      </c>
      <c r="B111" s="66"/>
      <c r="C111" s="67"/>
      <c r="D111" s="68">
        <f>SUM(Tableau423[[#This Row],[TBI et NBI Mensuel]]*12)</f>
        <v>0</v>
      </c>
      <c r="E111" s="69">
        <f>Tableau423[[#This Row],[NB Heures Mensuelles]]*12</f>
        <v>0</v>
      </c>
      <c r="F111" s="70" t="e">
        <f>Tableau423[[#This Row],[TBI-NBI Annuel]]/Tableau423[[#This Row],[Heures Annuelles]]*1820</f>
        <v>#DIV/0!</v>
      </c>
      <c r="G111" s="29">
        <f t="shared" si="3"/>
        <v>0</v>
      </c>
      <c r="H111" s="71" t="e">
        <f t="shared" si="6"/>
        <v>#DIV/0!</v>
      </c>
      <c r="I111" s="72" t="e">
        <f t="shared" si="7"/>
        <v>#DIV/0!</v>
      </c>
      <c r="J111" s="17"/>
      <c r="K111" s="62"/>
    </row>
    <row r="112" spans="1:11" ht="19.9" customHeight="1">
      <c r="A112" s="34">
        <v>103</v>
      </c>
      <c r="B112" s="66"/>
      <c r="C112" s="67"/>
      <c r="D112" s="68">
        <f>SUM(Tableau423[[#This Row],[TBI et NBI Mensuel]]*12)</f>
        <v>0</v>
      </c>
      <c r="E112" s="69">
        <f>Tableau423[[#This Row],[NB Heures Mensuelles]]*12</f>
        <v>0</v>
      </c>
      <c r="F112" s="70" t="e">
        <f>Tableau423[[#This Row],[TBI-NBI Annuel]]/Tableau423[[#This Row],[Heures Annuelles]]*1820</f>
        <v>#DIV/0!</v>
      </c>
      <c r="G112" s="29">
        <f t="shared" si="3"/>
        <v>0</v>
      </c>
      <c r="H112" s="71" t="e">
        <f t="shared" si="6"/>
        <v>#DIV/0!</v>
      </c>
      <c r="I112" s="72" t="e">
        <f t="shared" si="7"/>
        <v>#DIV/0!</v>
      </c>
      <c r="J112" s="17"/>
      <c r="K112" s="62"/>
    </row>
    <row r="113" spans="1:11" ht="19.9" customHeight="1">
      <c r="A113" s="34">
        <v>104</v>
      </c>
      <c r="B113" s="66"/>
      <c r="C113" s="67"/>
      <c r="D113" s="68">
        <f>SUM(Tableau423[[#This Row],[TBI et NBI Mensuel]]*12)</f>
        <v>0</v>
      </c>
      <c r="E113" s="69">
        <f>Tableau423[[#This Row],[NB Heures Mensuelles]]*12</f>
        <v>0</v>
      </c>
      <c r="F113" s="70" t="e">
        <f>Tableau423[[#This Row],[TBI-NBI Annuel]]/Tableau423[[#This Row],[Heures Annuelles]]*1820</f>
        <v>#DIV/0!</v>
      </c>
      <c r="G113" s="29">
        <f t="shared" si="3"/>
        <v>0</v>
      </c>
      <c r="H113" s="71" t="e">
        <f t="shared" si="6"/>
        <v>#DIV/0!</v>
      </c>
      <c r="I113" s="72" t="e">
        <f t="shared" si="7"/>
        <v>#DIV/0!</v>
      </c>
      <c r="J113" s="17"/>
      <c r="K113" s="62"/>
    </row>
    <row r="114" spans="1:11" ht="19.9" customHeight="1">
      <c r="A114" s="34">
        <v>105</v>
      </c>
      <c r="B114" s="66"/>
      <c r="C114" s="67"/>
      <c r="D114" s="68">
        <f>SUM(Tableau423[[#This Row],[TBI et NBI Mensuel]]*12)</f>
        <v>0</v>
      </c>
      <c r="E114" s="69">
        <f>Tableau423[[#This Row],[NB Heures Mensuelles]]*12</f>
        <v>0</v>
      </c>
      <c r="F114" s="70" t="e">
        <f>Tableau423[[#This Row],[TBI-NBI Annuel]]/Tableau423[[#This Row],[Heures Annuelles]]*1820</f>
        <v>#DIV/0!</v>
      </c>
      <c r="G114" s="29">
        <f t="shared" si="3"/>
        <v>0</v>
      </c>
      <c r="H114" s="71" t="e">
        <f t="shared" si="6"/>
        <v>#DIV/0!</v>
      </c>
      <c r="I114" s="72" t="e">
        <f t="shared" si="7"/>
        <v>#DIV/0!</v>
      </c>
      <c r="J114" s="17"/>
      <c r="K114" s="62"/>
    </row>
    <row r="115" spans="1:11" ht="19.9" customHeight="1">
      <c r="A115" s="34">
        <v>106</v>
      </c>
      <c r="B115" s="66"/>
      <c r="C115" s="67"/>
      <c r="D115" s="68">
        <f>SUM(Tableau423[[#This Row],[TBI et NBI Mensuel]]*12)</f>
        <v>0</v>
      </c>
      <c r="E115" s="69">
        <f>Tableau423[[#This Row],[NB Heures Mensuelles]]*12</f>
        <v>0</v>
      </c>
      <c r="F115" s="70" t="e">
        <f>Tableau423[[#This Row],[TBI-NBI Annuel]]/Tableau423[[#This Row],[Heures Annuelles]]*1820</f>
        <v>#DIV/0!</v>
      </c>
      <c r="G115" s="29">
        <f t="shared" si="3"/>
        <v>0</v>
      </c>
      <c r="H115" s="71" t="e">
        <f t="shared" si="6"/>
        <v>#DIV/0!</v>
      </c>
      <c r="I115" s="72" t="e">
        <f t="shared" si="7"/>
        <v>#DIV/0!</v>
      </c>
      <c r="J115" s="17"/>
      <c r="K115" s="62"/>
    </row>
    <row r="116" spans="1:11" ht="19.9" customHeight="1">
      <c r="A116" s="34">
        <v>107</v>
      </c>
      <c r="B116" s="66"/>
      <c r="C116" s="67"/>
      <c r="D116" s="68">
        <f>SUM(Tableau423[[#This Row],[TBI et NBI Mensuel]]*12)</f>
        <v>0</v>
      </c>
      <c r="E116" s="69">
        <f>Tableau423[[#This Row],[NB Heures Mensuelles]]*12</f>
        <v>0</v>
      </c>
      <c r="F116" s="70" t="e">
        <f>Tableau423[[#This Row],[TBI-NBI Annuel]]/Tableau423[[#This Row],[Heures Annuelles]]*1820</f>
        <v>#DIV/0!</v>
      </c>
      <c r="G116" s="29">
        <f t="shared" si="3"/>
        <v>0</v>
      </c>
      <c r="H116" s="71" t="e">
        <f t="shared" si="6"/>
        <v>#DIV/0!</v>
      </c>
      <c r="I116" s="72" t="e">
        <f t="shared" si="7"/>
        <v>#DIV/0!</v>
      </c>
      <c r="J116" s="17"/>
      <c r="K116" s="62"/>
    </row>
    <row r="117" spans="1:11" ht="19.9" customHeight="1">
      <c r="A117" s="34">
        <v>108</v>
      </c>
      <c r="B117" s="66"/>
      <c r="C117" s="67"/>
      <c r="D117" s="68">
        <f>SUM(Tableau423[[#This Row],[TBI et NBI Mensuel]]*12)</f>
        <v>0</v>
      </c>
      <c r="E117" s="69">
        <f>Tableau423[[#This Row],[NB Heures Mensuelles]]*12</f>
        <v>0</v>
      </c>
      <c r="F117" s="70" t="e">
        <f>Tableau423[[#This Row],[TBI-NBI Annuel]]/Tableau423[[#This Row],[Heures Annuelles]]*1820</f>
        <v>#DIV/0!</v>
      </c>
      <c r="G117" s="29">
        <f t="shared" si="3"/>
        <v>0</v>
      </c>
      <c r="H117" s="71" t="e">
        <f t="shared" si="6"/>
        <v>#DIV/0!</v>
      </c>
      <c r="I117" s="72" t="e">
        <f t="shared" si="7"/>
        <v>#DIV/0!</v>
      </c>
      <c r="J117" s="17"/>
      <c r="K117" s="62"/>
    </row>
    <row r="118" spans="1:11" ht="19.9" customHeight="1">
      <c r="A118" s="34">
        <v>109</v>
      </c>
      <c r="B118" s="66"/>
      <c r="C118" s="67"/>
      <c r="D118" s="68">
        <f>SUM(Tableau423[[#This Row],[TBI et NBI Mensuel]]*12)</f>
        <v>0</v>
      </c>
      <c r="E118" s="69">
        <f>Tableau423[[#This Row],[NB Heures Mensuelles]]*12</f>
        <v>0</v>
      </c>
      <c r="F118" s="70" t="e">
        <f>Tableau423[[#This Row],[TBI-NBI Annuel]]/Tableau423[[#This Row],[Heures Annuelles]]*1820</f>
        <v>#DIV/0!</v>
      </c>
      <c r="G118" s="29">
        <f t="shared" si="3"/>
        <v>0</v>
      </c>
      <c r="H118" s="71" t="e">
        <f t="shared" si="6"/>
        <v>#DIV/0!</v>
      </c>
      <c r="I118" s="72" t="e">
        <f t="shared" si="7"/>
        <v>#DIV/0!</v>
      </c>
      <c r="J118" s="17"/>
      <c r="K118" s="62"/>
    </row>
    <row r="119" spans="1:11" ht="19.9" customHeight="1">
      <c r="A119" s="34">
        <v>110</v>
      </c>
      <c r="B119" s="66"/>
      <c r="C119" s="67"/>
      <c r="D119" s="68">
        <f>SUM(Tableau423[[#This Row],[TBI et NBI Mensuel]]*12)</f>
        <v>0</v>
      </c>
      <c r="E119" s="69">
        <f>Tableau423[[#This Row],[NB Heures Mensuelles]]*12</f>
        <v>0</v>
      </c>
      <c r="F119" s="70" t="e">
        <f>Tableau423[[#This Row],[TBI-NBI Annuel]]/Tableau423[[#This Row],[Heures Annuelles]]*1820</f>
        <v>#DIV/0!</v>
      </c>
      <c r="G119" s="29">
        <f t="shared" si="3"/>
        <v>0</v>
      </c>
      <c r="H119" s="71" t="e">
        <f t="shared" si="6"/>
        <v>#DIV/0!</v>
      </c>
      <c r="I119" s="72" t="e">
        <f t="shared" si="7"/>
        <v>#DIV/0!</v>
      </c>
      <c r="J119" s="17"/>
      <c r="K119" s="62"/>
    </row>
    <row r="120" spans="1:11" ht="19.9" customHeight="1">
      <c r="A120" s="34">
        <v>111</v>
      </c>
      <c r="B120" s="66"/>
      <c r="C120" s="67"/>
      <c r="D120" s="68">
        <f>SUM(Tableau423[[#This Row],[TBI et NBI Mensuel]]*12)</f>
        <v>0</v>
      </c>
      <c r="E120" s="69">
        <f>Tableau423[[#This Row],[NB Heures Mensuelles]]*12</f>
        <v>0</v>
      </c>
      <c r="F120" s="70" t="e">
        <f>Tableau423[[#This Row],[TBI-NBI Annuel]]/Tableau423[[#This Row],[Heures Annuelles]]*1820</f>
        <v>#DIV/0!</v>
      </c>
      <c r="G120" s="29">
        <f t="shared" si="3"/>
        <v>0</v>
      </c>
      <c r="H120" s="71" t="e">
        <f t="shared" si="6"/>
        <v>#DIV/0!</v>
      </c>
      <c r="I120" s="72" t="e">
        <f t="shared" si="7"/>
        <v>#DIV/0!</v>
      </c>
      <c r="J120" s="17"/>
      <c r="K120" s="62"/>
    </row>
    <row r="121" spans="1:11" ht="19.9" customHeight="1">
      <c r="A121" s="34">
        <v>112</v>
      </c>
      <c r="B121" s="66"/>
      <c r="C121" s="67"/>
      <c r="D121" s="68">
        <f>SUM(Tableau423[[#This Row],[TBI et NBI Mensuel]]*12)</f>
        <v>0</v>
      </c>
      <c r="E121" s="69">
        <f>Tableau423[[#This Row],[NB Heures Mensuelles]]*12</f>
        <v>0</v>
      </c>
      <c r="F121" s="70" t="e">
        <f>Tableau423[[#This Row],[TBI-NBI Annuel]]/Tableau423[[#This Row],[Heures Annuelles]]*1820</f>
        <v>#DIV/0!</v>
      </c>
      <c r="G121" s="29">
        <f t="shared" si="3"/>
        <v>0</v>
      </c>
      <c r="H121" s="71" t="e">
        <f t="shared" si="6"/>
        <v>#DIV/0!</v>
      </c>
      <c r="I121" s="72" t="e">
        <f t="shared" si="7"/>
        <v>#DIV/0!</v>
      </c>
      <c r="J121" s="17"/>
      <c r="K121" s="62"/>
    </row>
    <row r="122" spans="1:11" ht="19.9" customHeight="1">
      <c r="A122" s="34">
        <v>113</v>
      </c>
      <c r="B122" s="66"/>
      <c r="C122" s="67"/>
      <c r="D122" s="68">
        <f>SUM(Tableau423[[#This Row],[TBI et NBI Mensuel]]*12)</f>
        <v>0</v>
      </c>
      <c r="E122" s="69">
        <f>Tableau423[[#This Row],[NB Heures Mensuelles]]*12</f>
        <v>0</v>
      </c>
      <c r="F122" s="70" t="e">
        <f>Tableau423[[#This Row],[TBI-NBI Annuel]]/Tableau423[[#This Row],[Heures Annuelles]]*1820</f>
        <v>#DIV/0!</v>
      </c>
      <c r="G122" s="29">
        <f t="shared" si="3"/>
        <v>0</v>
      </c>
      <c r="H122" s="71" t="e">
        <f t="shared" si="6"/>
        <v>#DIV/0!</v>
      </c>
      <c r="I122" s="72" t="e">
        <f t="shared" si="7"/>
        <v>#DIV/0!</v>
      </c>
      <c r="J122" s="17"/>
      <c r="K122" s="62"/>
    </row>
    <row r="123" spans="1:11" ht="19.9" customHeight="1">
      <c r="A123" s="34">
        <v>114</v>
      </c>
      <c r="B123" s="66"/>
      <c r="C123" s="67"/>
      <c r="D123" s="68">
        <f>SUM(Tableau423[[#This Row],[TBI et NBI Mensuel]]*12)</f>
        <v>0</v>
      </c>
      <c r="E123" s="69">
        <f>Tableau423[[#This Row],[NB Heures Mensuelles]]*12</f>
        <v>0</v>
      </c>
      <c r="F123" s="70" t="e">
        <f>Tableau423[[#This Row],[TBI-NBI Annuel]]/Tableau423[[#This Row],[Heures Annuelles]]*1820</f>
        <v>#DIV/0!</v>
      </c>
      <c r="G123" s="29">
        <f t="shared" si="3"/>
        <v>0</v>
      </c>
      <c r="H123" s="71" t="e">
        <f t="shared" si="6"/>
        <v>#DIV/0!</v>
      </c>
      <c r="I123" s="72" t="e">
        <f t="shared" si="7"/>
        <v>#DIV/0!</v>
      </c>
      <c r="J123" s="17"/>
      <c r="K123" s="62"/>
    </row>
    <row r="124" spans="1:11" ht="19.9" customHeight="1">
      <c r="A124" s="34">
        <v>115</v>
      </c>
      <c r="B124" s="66"/>
      <c r="C124" s="67"/>
      <c r="D124" s="68">
        <f>SUM(Tableau423[[#This Row],[TBI et NBI Mensuel]]*12)</f>
        <v>0</v>
      </c>
      <c r="E124" s="69">
        <f>Tableau423[[#This Row],[NB Heures Mensuelles]]*12</f>
        <v>0</v>
      </c>
      <c r="F124" s="70" t="e">
        <f>Tableau423[[#This Row],[TBI-NBI Annuel]]/Tableau423[[#This Row],[Heures Annuelles]]*1820</f>
        <v>#DIV/0!</v>
      </c>
      <c r="G124" s="29">
        <f t="shared" si="3"/>
        <v>0</v>
      </c>
      <c r="H124" s="71" t="e">
        <f t="shared" si="6"/>
        <v>#DIV/0!</v>
      </c>
      <c r="I124" s="72" t="e">
        <f t="shared" si="7"/>
        <v>#DIV/0!</v>
      </c>
      <c r="J124" s="17"/>
      <c r="K124" s="62"/>
    </row>
    <row r="125" spans="1:11" ht="19.9" customHeight="1">
      <c r="A125" s="34">
        <v>116</v>
      </c>
      <c r="B125" s="66"/>
      <c r="C125" s="67"/>
      <c r="D125" s="68">
        <f>SUM(Tableau423[[#This Row],[TBI et NBI Mensuel]]*12)</f>
        <v>0</v>
      </c>
      <c r="E125" s="69">
        <f>Tableau423[[#This Row],[NB Heures Mensuelles]]*12</f>
        <v>0</v>
      </c>
      <c r="F125" s="70" t="e">
        <f>Tableau423[[#This Row],[TBI-NBI Annuel]]/Tableau423[[#This Row],[Heures Annuelles]]*1820</f>
        <v>#DIV/0!</v>
      </c>
      <c r="G125" s="29">
        <f t="shared" si="3"/>
        <v>0</v>
      </c>
      <c r="H125" s="71" t="e">
        <f aca="true" t="shared" si="8" ref="H125:H133">IF(G125&lt;=O$12,G125,O$12)</f>
        <v>#DIV/0!</v>
      </c>
      <c r="I125" s="72" t="e">
        <f aca="true" t="shared" si="9" ref="I125:I133">G125-H125</f>
        <v>#DIV/0!</v>
      </c>
      <c r="J125" s="17"/>
      <c r="K125" s="62"/>
    </row>
    <row r="126" spans="1:11" ht="19.9" customHeight="1">
      <c r="A126" s="34">
        <v>117</v>
      </c>
      <c r="B126" s="66"/>
      <c r="C126" s="67"/>
      <c r="D126" s="68">
        <f>SUM(Tableau423[[#This Row],[TBI et NBI Mensuel]]*12)</f>
        <v>0</v>
      </c>
      <c r="E126" s="69">
        <f>Tableau423[[#This Row],[NB Heures Mensuelles]]*12</f>
        <v>0</v>
      </c>
      <c r="F126" s="70" t="e">
        <f>Tableau423[[#This Row],[TBI-NBI Annuel]]/Tableau423[[#This Row],[Heures Annuelles]]*1820</f>
        <v>#DIV/0!</v>
      </c>
      <c r="G126" s="29">
        <f t="shared" si="3"/>
        <v>0</v>
      </c>
      <c r="H126" s="71" t="e">
        <f t="shared" si="8"/>
        <v>#DIV/0!</v>
      </c>
      <c r="I126" s="72" t="e">
        <f t="shared" si="9"/>
        <v>#DIV/0!</v>
      </c>
      <c r="J126" s="17"/>
      <c r="K126" s="62"/>
    </row>
    <row r="127" spans="1:11" ht="19.9" customHeight="1">
      <c r="A127" s="34">
        <v>118</v>
      </c>
      <c r="B127" s="66"/>
      <c r="C127" s="67"/>
      <c r="D127" s="68">
        <f>SUM(Tableau423[[#This Row],[TBI et NBI Mensuel]]*12)</f>
        <v>0</v>
      </c>
      <c r="E127" s="69">
        <f>Tableau423[[#This Row],[NB Heures Mensuelles]]*12</f>
        <v>0</v>
      </c>
      <c r="F127" s="70" t="e">
        <f>Tableau423[[#This Row],[TBI-NBI Annuel]]/Tableau423[[#This Row],[Heures Annuelles]]*1820</f>
        <v>#DIV/0!</v>
      </c>
      <c r="G127" s="29">
        <f t="shared" si="3"/>
        <v>0</v>
      </c>
      <c r="H127" s="71" t="e">
        <f t="shared" si="8"/>
        <v>#DIV/0!</v>
      </c>
      <c r="I127" s="72" t="e">
        <f t="shared" si="9"/>
        <v>#DIV/0!</v>
      </c>
      <c r="J127" s="17"/>
      <c r="K127" s="62"/>
    </row>
    <row r="128" spans="1:11" ht="19.9" customHeight="1">
      <c r="A128" s="34">
        <v>119</v>
      </c>
      <c r="B128" s="66"/>
      <c r="C128" s="67"/>
      <c r="D128" s="68">
        <f>SUM(Tableau423[[#This Row],[TBI et NBI Mensuel]]*12)</f>
        <v>0</v>
      </c>
      <c r="E128" s="69">
        <f>Tableau423[[#This Row],[NB Heures Mensuelles]]*12</f>
        <v>0</v>
      </c>
      <c r="F128" s="70" t="e">
        <f>Tableau423[[#This Row],[TBI-NBI Annuel]]/Tableau423[[#This Row],[Heures Annuelles]]*1820</f>
        <v>#DIV/0!</v>
      </c>
      <c r="G128" s="29">
        <f t="shared" si="3"/>
        <v>0</v>
      </c>
      <c r="H128" s="71" t="e">
        <f t="shared" si="8"/>
        <v>#DIV/0!</v>
      </c>
      <c r="I128" s="72" t="e">
        <f t="shared" si="9"/>
        <v>#DIV/0!</v>
      </c>
      <c r="J128" s="17"/>
      <c r="K128" s="62"/>
    </row>
    <row r="129" spans="1:11" ht="19.9" customHeight="1">
      <c r="A129" s="34">
        <v>120</v>
      </c>
      <c r="B129" s="66"/>
      <c r="C129" s="67"/>
      <c r="D129" s="68">
        <f>SUM(Tableau423[[#This Row],[TBI et NBI Mensuel]]*12)</f>
        <v>0</v>
      </c>
      <c r="E129" s="69">
        <f>Tableau423[[#This Row],[NB Heures Mensuelles]]*12</f>
        <v>0</v>
      </c>
      <c r="F129" s="70" t="e">
        <f>Tableau423[[#This Row],[TBI-NBI Annuel]]/Tableau423[[#This Row],[Heures Annuelles]]*1820</f>
        <v>#DIV/0!</v>
      </c>
      <c r="G129" s="29">
        <f t="shared" si="3"/>
        <v>0</v>
      </c>
      <c r="H129" s="71" t="e">
        <f t="shared" si="8"/>
        <v>#DIV/0!</v>
      </c>
      <c r="I129" s="72" t="e">
        <f t="shared" si="9"/>
        <v>#DIV/0!</v>
      </c>
      <c r="J129" s="17"/>
      <c r="K129" s="62"/>
    </row>
    <row r="130" spans="1:11" ht="19.9" customHeight="1">
      <c r="A130" s="34">
        <v>121</v>
      </c>
      <c r="B130" s="66"/>
      <c r="C130" s="67"/>
      <c r="D130" s="68">
        <f>SUM(Tableau423[[#This Row],[TBI et NBI Mensuel]]*12)</f>
        <v>0</v>
      </c>
      <c r="E130" s="69">
        <f>Tableau423[[#This Row],[NB Heures Mensuelles]]*12</f>
        <v>0</v>
      </c>
      <c r="F130" s="70" t="e">
        <f>Tableau423[[#This Row],[TBI-NBI Annuel]]/Tableau423[[#This Row],[Heures Annuelles]]*1820</f>
        <v>#DIV/0!</v>
      </c>
      <c r="G130" s="29">
        <f t="shared" si="3"/>
        <v>0</v>
      </c>
      <c r="H130" s="71" t="e">
        <f t="shared" si="8"/>
        <v>#DIV/0!</v>
      </c>
      <c r="I130" s="72" t="e">
        <f t="shared" si="9"/>
        <v>#DIV/0!</v>
      </c>
      <c r="J130" s="17"/>
      <c r="K130" s="62"/>
    </row>
    <row r="131" spans="1:11" ht="19.9" customHeight="1">
      <c r="A131" s="34">
        <v>122</v>
      </c>
      <c r="B131" s="66"/>
      <c r="C131" s="67"/>
      <c r="D131" s="68">
        <f>SUM(Tableau423[[#This Row],[TBI et NBI Mensuel]]*12)</f>
        <v>0</v>
      </c>
      <c r="E131" s="69">
        <f>Tableau423[[#This Row],[NB Heures Mensuelles]]*12</f>
        <v>0</v>
      </c>
      <c r="F131" s="70" t="e">
        <f>Tableau423[[#This Row],[TBI-NBI Annuel]]/Tableau423[[#This Row],[Heures Annuelles]]*1820</f>
        <v>#DIV/0!</v>
      </c>
      <c r="G131" s="29">
        <f t="shared" si="3"/>
        <v>0</v>
      </c>
      <c r="H131" s="71" t="e">
        <f t="shared" si="8"/>
        <v>#DIV/0!</v>
      </c>
      <c r="I131" s="72" t="e">
        <f t="shared" si="9"/>
        <v>#DIV/0!</v>
      </c>
      <c r="J131" s="17"/>
      <c r="K131" s="62"/>
    </row>
    <row r="132" spans="1:11" ht="19.9" customHeight="1">
      <c r="A132" s="34">
        <v>123</v>
      </c>
      <c r="B132" s="66"/>
      <c r="C132" s="67"/>
      <c r="D132" s="68">
        <f>SUM(Tableau423[[#This Row],[TBI et NBI Mensuel]]*12)</f>
        <v>0</v>
      </c>
      <c r="E132" s="69">
        <f>Tableau423[[#This Row],[NB Heures Mensuelles]]*12</f>
        <v>0</v>
      </c>
      <c r="F132" s="70" t="e">
        <f>Tableau423[[#This Row],[TBI-NBI Annuel]]/Tableau423[[#This Row],[Heures Annuelles]]*1820</f>
        <v>#DIV/0!</v>
      </c>
      <c r="G132" s="29">
        <f t="shared" si="3"/>
        <v>0</v>
      </c>
      <c r="H132" s="71" t="e">
        <f t="shared" si="8"/>
        <v>#DIV/0!</v>
      </c>
      <c r="I132" s="72" t="e">
        <f t="shared" si="9"/>
        <v>#DIV/0!</v>
      </c>
      <c r="J132" s="17"/>
      <c r="K132" s="62"/>
    </row>
    <row r="133" spans="1:11" ht="19.9" customHeight="1">
      <c r="A133" s="34">
        <v>124</v>
      </c>
      <c r="B133" s="66"/>
      <c r="C133" s="67"/>
      <c r="D133" s="68">
        <f>SUM(Tableau423[[#This Row],[TBI et NBI Mensuel]]*12)</f>
        <v>0</v>
      </c>
      <c r="E133" s="69">
        <f>Tableau423[[#This Row],[NB Heures Mensuelles]]*12</f>
        <v>0</v>
      </c>
      <c r="F133" s="70" t="e">
        <f>Tableau423[[#This Row],[TBI-NBI Annuel]]/Tableau423[[#This Row],[Heures Annuelles]]*1820</f>
        <v>#DIV/0!</v>
      </c>
      <c r="G133" s="29">
        <f t="shared" si="3"/>
        <v>0</v>
      </c>
      <c r="H133" s="71" t="e">
        <f t="shared" si="8"/>
        <v>#DIV/0!</v>
      </c>
      <c r="I133" s="72" t="e">
        <f t="shared" si="9"/>
        <v>#DIV/0!</v>
      </c>
      <c r="J133" s="17"/>
      <c r="K133" s="62"/>
    </row>
    <row r="134" spans="1:11" ht="19.9" customHeight="1">
      <c r="A134" s="34">
        <v>125</v>
      </c>
      <c r="B134" s="37"/>
      <c r="C134" s="38"/>
      <c r="D134" s="31">
        <f>SUM(Tableau423[[#This Row],[TBI et NBI Mensuel]]*12)</f>
        <v>0</v>
      </c>
      <c r="E134" s="32">
        <f>Tableau423[[#This Row],[NB Heures Mensuelles]]*12</f>
        <v>0</v>
      </c>
      <c r="F134" s="33" t="e">
        <f>Tableau423[[#This Row],[TBI-NBI Annuel]]/Tableau423[[#This Row],[Heures Annuelles]]*1820</f>
        <v>#DIV/0!</v>
      </c>
      <c r="G134" s="29">
        <f t="shared" si="3"/>
        <v>0</v>
      </c>
      <c r="H134" s="30" t="e">
        <f aca="true" t="shared" si="10" ref="H134">IF(G134&lt;=O$12,G134,O$12)</f>
        <v>#DIV/0!</v>
      </c>
      <c r="I134" s="63" t="e">
        <f t="shared" si="2"/>
        <v>#DIV/0!</v>
      </c>
      <c r="J134" s="17"/>
      <c r="K134" s="62"/>
    </row>
    <row r="135" spans="1:11" ht="19.9" customHeight="1">
      <c r="A135" s="34">
        <v>126</v>
      </c>
      <c r="B135" s="66"/>
      <c r="C135" s="67"/>
      <c r="D135" s="68">
        <f>SUM(Tableau423[[#This Row],[TBI et NBI Mensuel]]*12)</f>
        <v>0</v>
      </c>
      <c r="E135" s="69">
        <f>Tableau423[[#This Row],[NB Heures Mensuelles]]*12</f>
        <v>0</v>
      </c>
      <c r="F135" s="70" t="e">
        <f>Tableau423[[#This Row],[TBI-NBI Annuel]]/Tableau423[[#This Row],[Heures Annuelles]]*1820</f>
        <v>#DIV/0!</v>
      </c>
      <c r="G135" s="29">
        <f t="shared" si="3"/>
        <v>0</v>
      </c>
      <c r="H135" s="71" t="e">
        <f>IF(G135&lt;=O$12,G135,O$12)</f>
        <v>#DIV/0!</v>
      </c>
      <c r="I135" s="72" t="e">
        <f>G135-H135</f>
        <v>#DIV/0!</v>
      </c>
      <c r="J135" s="17"/>
      <c r="K135" s="62"/>
    </row>
    <row r="136" spans="1:11" ht="19.9" customHeight="1">
      <c r="A136" s="34">
        <v>127</v>
      </c>
      <c r="B136" s="66"/>
      <c r="C136" s="67"/>
      <c r="D136" s="68">
        <f>SUM(Tableau423[[#This Row],[TBI et NBI Mensuel]]*12)</f>
        <v>0</v>
      </c>
      <c r="E136" s="69">
        <f>Tableau423[[#This Row],[NB Heures Mensuelles]]*12</f>
        <v>0</v>
      </c>
      <c r="F136" s="70" t="e">
        <f>Tableau423[[#This Row],[TBI-NBI Annuel]]/Tableau423[[#This Row],[Heures Annuelles]]*1820</f>
        <v>#DIV/0!</v>
      </c>
      <c r="G136" s="29">
        <f t="shared" si="3"/>
        <v>0</v>
      </c>
      <c r="H136" s="71" t="e">
        <f aca="true" t="shared" si="11" ref="H136:H167">IF(G136&lt;=O$12,G136,O$12)</f>
        <v>#DIV/0!</v>
      </c>
      <c r="I136" s="72" t="e">
        <f aca="true" t="shared" si="12" ref="I136:I167">G136-H136</f>
        <v>#DIV/0!</v>
      </c>
      <c r="J136" s="17"/>
      <c r="K136" s="62"/>
    </row>
    <row r="137" spans="1:11" ht="19.9" customHeight="1">
      <c r="A137" s="34">
        <v>128</v>
      </c>
      <c r="B137" s="66"/>
      <c r="C137" s="67"/>
      <c r="D137" s="68">
        <f>SUM(Tableau423[[#This Row],[TBI et NBI Mensuel]]*12)</f>
        <v>0</v>
      </c>
      <c r="E137" s="69">
        <f>Tableau423[[#This Row],[NB Heures Mensuelles]]*12</f>
        <v>0</v>
      </c>
      <c r="F137" s="70" t="e">
        <f>Tableau423[[#This Row],[TBI-NBI Annuel]]/Tableau423[[#This Row],[Heures Annuelles]]*1820</f>
        <v>#DIV/0!</v>
      </c>
      <c r="G137" s="29">
        <f t="shared" si="3"/>
        <v>0</v>
      </c>
      <c r="H137" s="71" t="e">
        <f t="shared" si="11"/>
        <v>#DIV/0!</v>
      </c>
      <c r="I137" s="72" t="e">
        <f t="shared" si="12"/>
        <v>#DIV/0!</v>
      </c>
      <c r="J137" s="17"/>
      <c r="K137" s="62"/>
    </row>
    <row r="138" spans="1:11" ht="19.9" customHeight="1">
      <c r="A138" s="34">
        <v>129</v>
      </c>
      <c r="B138" s="66"/>
      <c r="C138" s="67"/>
      <c r="D138" s="68">
        <f>SUM(Tableau423[[#This Row],[TBI et NBI Mensuel]]*12)</f>
        <v>0</v>
      </c>
      <c r="E138" s="69">
        <f>Tableau423[[#This Row],[NB Heures Mensuelles]]*12</f>
        <v>0</v>
      </c>
      <c r="F138" s="70" t="e">
        <f>Tableau423[[#This Row],[TBI-NBI Annuel]]/Tableau423[[#This Row],[Heures Annuelles]]*1820</f>
        <v>#DIV/0!</v>
      </c>
      <c r="G138" s="29">
        <f aca="true" t="shared" si="13" ref="G138:G201">(D138/12)*1.91%</f>
        <v>0</v>
      </c>
      <c r="H138" s="71" t="e">
        <f t="shared" si="11"/>
        <v>#DIV/0!</v>
      </c>
      <c r="I138" s="72" t="e">
        <f t="shared" si="12"/>
        <v>#DIV/0!</v>
      </c>
      <c r="J138" s="17"/>
      <c r="K138" s="62"/>
    </row>
    <row r="139" spans="1:11" ht="19.9" customHeight="1">
      <c r="A139" s="34">
        <v>130</v>
      </c>
      <c r="B139" s="66"/>
      <c r="C139" s="67"/>
      <c r="D139" s="68">
        <f>SUM(Tableau423[[#This Row],[TBI et NBI Mensuel]]*12)</f>
        <v>0</v>
      </c>
      <c r="E139" s="69">
        <f>Tableau423[[#This Row],[NB Heures Mensuelles]]*12</f>
        <v>0</v>
      </c>
      <c r="F139" s="70" t="e">
        <f>Tableau423[[#This Row],[TBI-NBI Annuel]]/Tableau423[[#This Row],[Heures Annuelles]]*1820</f>
        <v>#DIV/0!</v>
      </c>
      <c r="G139" s="29">
        <f t="shared" si="13"/>
        <v>0</v>
      </c>
      <c r="H139" s="71" t="e">
        <f t="shared" si="11"/>
        <v>#DIV/0!</v>
      </c>
      <c r="I139" s="72" t="e">
        <f t="shared" si="12"/>
        <v>#DIV/0!</v>
      </c>
      <c r="J139" s="17"/>
      <c r="K139" s="62"/>
    </row>
    <row r="140" spans="1:11" ht="19.9" customHeight="1">
      <c r="A140" s="34">
        <v>131</v>
      </c>
      <c r="B140" s="66"/>
      <c r="C140" s="67"/>
      <c r="D140" s="68">
        <f>SUM(Tableau423[[#This Row],[TBI et NBI Mensuel]]*12)</f>
        <v>0</v>
      </c>
      <c r="E140" s="69">
        <f>Tableau423[[#This Row],[NB Heures Mensuelles]]*12</f>
        <v>0</v>
      </c>
      <c r="F140" s="70" t="e">
        <f>Tableau423[[#This Row],[TBI-NBI Annuel]]/Tableau423[[#This Row],[Heures Annuelles]]*1820</f>
        <v>#DIV/0!</v>
      </c>
      <c r="G140" s="29">
        <f t="shared" si="13"/>
        <v>0</v>
      </c>
      <c r="H140" s="71" t="e">
        <f t="shared" si="11"/>
        <v>#DIV/0!</v>
      </c>
      <c r="I140" s="72" t="e">
        <f t="shared" si="12"/>
        <v>#DIV/0!</v>
      </c>
      <c r="J140" s="17"/>
      <c r="K140" s="62"/>
    </row>
    <row r="141" spans="1:11" ht="19.9" customHeight="1">
      <c r="A141" s="34">
        <v>132</v>
      </c>
      <c r="B141" s="66"/>
      <c r="C141" s="67"/>
      <c r="D141" s="68">
        <f>SUM(Tableau423[[#This Row],[TBI et NBI Mensuel]]*12)</f>
        <v>0</v>
      </c>
      <c r="E141" s="69">
        <f>Tableau423[[#This Row],[NB Heures Mensuelles]]*12</f>
        <v>0</v>
      </c>
      <c r="F141" s="70" t="e">
        <f>Tableau423[[#This Row],[TBI-NBI Annuel]]/Tableau423[[#This Row],[Heures Annuelles]]*1820</f>
        <v>#DIV/0!</v>
      </c>
      <c r="G141" s="29">
        <f t="shared" si="13"/>
        <v>0</v>
      </c>
      <c r="H141" s="71" t="e">
        <f t="shared" si="11"/>
        <v>#DIV/0!</v>
      </c>
      <c r="I141" s="72" t="e">
        <f t="shared" si="12"/>
        <v>#DIV/0!</v>
      </c>
      <c r="J141" s="17"/>
      <c r="K141" s="62"/>
    </row>
    <row r="142" spans="1:11" ht="19.9" customHeight="1">
      <c r="A142" s="34">
        <v>133</v>
      </c>
      <c r="B142" s="66"/>
      <c r="C142" s="67"/>
      <c r="D142" s="68">
        <f>SUM(Tableau423[[#This Row],[TBI et NBI Mensuel]]*12)</f>
        <v>0</v>
      </c>
      <c r="E142" s="69">
        <f>Tableau423[[#This Row],[NB Heures Mensuelles]]*12</f>
        <v>0</v>
      </c>
      <c r="F142" s="70" t="e">
        <f>Tableau423[[#This Row],[TBI-NBI Annuel]]/Tableau423[[#This Row],[Heures Annuelles]]*1820</f>
        <v>#DIV/0!</v>
      </c>
      <c r="G142" s="29">
        <f t="shared" si="13"/>
        <v>0</v>
      </c>
      <c r="H142" s="71" t="e">
        <f t="shared" si="11"/>
        <v>#DIV/0!</v>
      </c>
      <c r="I142" s="72" t="e">
        <f t="shared" si="12"/>
        <v>#DIV/0!</v>
      </c>
      <c r="J142" s="17"/>
      <c r="K142" s="62"/>
    </row>
    <row r="143" spans="1:11" ht="19.9" customHeight="1">
      <c r="A143" s="34">
        <v>134</v>
      </c>
      <c r="B143" s="66"/>
      <c r="C143" s="67"/>
      <c r="D143" s="68">
        <f>SUM(Tableau423[[#This Row],[TBI et NBI Mensuel]]*12)</f>
        <v>0</v>
      </c>
      <c r="E143" s="69">
        <f>Tableau423[[#This Row],[NB Heures Mensuelles]]*12</f>
        <v>0</v>
      </c>
      <c r="F143" s="70" t="e">
        <f>Tableau423[[#This Row],[TBI-NBI Annuel]]/Tableau423[[#This Row],[Heures Annuelles]]*1820</f>
        <v>#DIV/0!</v>
      </c>
      <c r="G143" s="29">
        <f t="shared" si="13"/>
        <v>0</v>
      </c>
      <c r="H143" s="71" t="e">
        <f t="shared" si="11"/>
        <v>#DIV/0!</v>
      </c>
      <c r="I143" s="72" t="e">
        <f t="shared" si="12"/>
        <v>#DIV/0!</v>
      </c>
      <c r="J143" s="17"/>
      <c r="K143" s="62"/>
    </row>
    <row r="144" spans="1:11" ht="19.9" customHeight="1">
      <c r="A144" s="34">
        <v>135</v>
      </c>
      <c r="B144" s="66"/>
      <c r="C144" s="67"/>
      <c r="D144" s="68">
        <f>SUM(Tableau423[[#This Row],[TBI et NBI Mensuel]]*12)</f>
        <v>0</v>
      </c>
      <c r="E144" s="69">
        <f>Tableau423[[#This Row],[NB Heures Mensuelles]]*12</f>
        <v>0</v>
      </c>
      <c r="F144" s="70" t="e">
        <f>Tableau423[[#This Row],[TBI-NBI Annuel]]/Tableau423[[#This Row],[Heures Annuelles]]*1820</f>
        <v>#DIV/0!</v>
      </c>
      <c r="G144" s="29">
        <f t="shared" si="13"/>
        <v>0</v>
      </c>
      <c r="H144" s="71" t="e">
        <f t="shared" si="11"/>
        <v>#DIV/0!</v>
      </c>
      <c r="I144" s="72" t="e">
        <f t="shared" si="12"/>
        <v>#DIV/0!</v>
      </c>
      <c r="J144" s="17"/>
      <c r="K144" s="62"/>
    </row>
    <row r="145" spans="1:11" ht="19.9" customHeight="1">
      <c r="A145" s="34">
        <v>136</v>
      </c>
      <c r="B145" s="66"/>
      <c r="C145" s="67"/>
      <c r="D145" s="68">
        <f>SUM(Tableau423[[#This Row],[TBI et NBI Mensuel]]*12)</f>
        <v>0</v>
      </c>
      <c r="E145" s="69">
        <f>Tableau423[[#This Row],[NB Heures Mensuelles]]*12</f>
        <v>0</v>
      </c>
      <c r="F145" s="70" t="e">
        <f>Tableau423[[#This Row],[TBI-NBI Annuel]]/Tableau423[[#This Row],[Heures Annuelles]]*1820</f>
        <v>#DIV/0!</v>
      </c>
      <c r="G145" s="29">
        <f t="shared" si="13"/>
        <v>0</v>
      </c>
      <c r="H145" s="71" t="e">
        <f t="shared" si="11"/>
        <v>#DIV/0!</v>
      </c>
      <c r="I145" s="72" t="e">
        <f t="shared" si="12"/>
        <v>#DIV/0!</v>
      </c>
      <c r="J145" s="17"/>
      <c r="K145" s="62"/>
    </row>
    <row r="146" spans="1:11" ht="19.9" customHeight="1">
      <c r="A146" s="34">
        <v>137</v>
      </c>
      <c r="B146" s="66"/>
      <c r="C146" s="67"/>
      <c r="D146" s="68">
        <f>SUM(Tableau423[[#This Row],[TBI et NBI Mensuel]]*12)</f>
        <v>0</v>
      </c>
      <c r="E146" s="69">
        <f>Tableau423[[#This Row],[NB Heures Mensuelles]]*12</f>
        <v>0</v>
      </c>
      <c r="F146" s="70" t="e">
        <f>Tableau423[[#This Row],[TBI-NBI Annuel]]/Tableau423[[#This Row],[Heures Annuelles]]*1820</f>
        <v>#DIV/0!</v>
      </c>
      <c r="G146" s="29">
        <f t="shared" si="13"/>
        <v>0</v>
      </c>
      <c r="H146" s="71" t="e">
        <f t="shared" si="11"/>
        <v>#DIV/0!</v>
      </c>
      <c r="I146" s="72" t="e">
        <f t="shared" si="12"/>
        <v>#DIV/0!</v>
      </c>
      <c r="J146" s="17"/>
      <c r="K146" s="62"/>
    </row>
    <row r="147" spans="1:11" ht="19.9" customHeight="1">
      <c r="A147" s="34">
        <v>138</v>
      </c>
      <c r="B147" s="66"/>
      <c r="C147" s="67"/>
      <c r="D147" s="68">
        <f>SUM(Tableau423[[#This Row],[TBI et NBI Mensuel]]*12)</f>
        <v>0</v>
      </c>
      <c r="E147" s="69">
        <f>Tableau423[[#This Row],[NB Heures Mensuelles]]*12</f>
        <v>0</v>
      </c>
      <c r="F147" s="70" t="e">
        <f>Tableau423[[#This Row],[TBI-NBI Annuel]]/Tableau423[[#This Row],[Heures Annuelles]]*1820</f>
        <v>#DIV/0!</v>
      </c>
      <c r="G147" s="29">
        <f t="shared" si="13"/>
        <v>0</v>
      </c>
      <c r="H147" s="71" t="e">
        <f t="shared" si="11"/>
        <v>#DIV/0!</v>
      </c>
      <c r="I147" s="72" t="e">
        <f t="shared" si="12"/>
        <v>#DIV/0!</v>
      </c>
      <c r="J147" s="17"/>
      <c r="K147" s="62"/>
    </row>
    <row r="148" spans="1:11" ht="19.9" customHeight="1">
      <c r="A148" s="34">
        <v>139</v>
      </c>
      <c r="B148" s="66"/>
      <c r="C148" s="67"/>
      <c r="D148" s="68">
        <f>SUM(Tableau423[[#This Row],[TBI et NBI Mensuel]]*12)</f>
        <v>0</v>
      </c>
      <c r="E148" s="69">
        <f>Tableau423[[#This Row],[NB Heures Mensuelles]]*12</f>
        <v>0</v>
      </c>
      <c r="F148" s="70" t="e">
        <f>Tableau423[[#This Row],[TBI-NBI Annuel]]/Tableau423[[#This Row],[Heures Annuelles]]*1820</f>
        <v>#DIV/0!</v>
      </c>
      <c r="G148" s="29">
        <f t="shared" si="13"/>
        <v>0</v>
      </c>
      <c r="H148" s="71" t="e">
        <f t="shared" si="11"/>
        <v>#DIV/0!</v>
      </c>
      <c r="I148" s="72" t="e">
        <f t="shared" si="12"/>
        <v>#DIV/0!</v>
      </c>
      <c r="J148" s="17"/>
      <c r="K148" s="62"/>
    </row>
    <row r="149" spans="1:11" ht="19.9" customHeight="1">
      <c r="A149" s="34">
        <v>140</v>
      </c>
      <c r="B149" s="66"/>
      <c r="C149" s="67"/>
      <c r="D149" s="68">
        <f>SUM(Tableau423[[#This Row],[TBI et NBI Mensuel]]*12)</f>
        <v>0</v>
      </c>
      <c r="E149" s="69">
        <f>Tableau423[[#This Row],[NB Heures Mensuelles]]*12</f>
        <v>0</v>
      </c>
      <c r="F149" s="70" t="e">
        <f>Tableau423[[#This Row],[TBI-NBI Annuel]]/Tableau423[[#This Row],[Heures Annuelles]]*1820</f>
        <v>#DIV/0!</v>
      </c>
      <c r="G149" s="29">
        <f t="shared" si="13"/>
        <v>0</v>
      </c>
      <c r="H149" s="71" t="e">
        <f t="shared" si="11"/>
        <v>#DIV/0!</v>
      </c>
      <c r="I149" s="72" t="e">
        <f t="shared" si="12"/>
        <v>#DIV/0!</v>
      </c>
      <c r="J149" s="17"/>
      <c r="K149" s="62"/>
    </row>
    <row r="150" spans="1:11" ht="19.9" customHeight="1">
      <c r="A150" s="34">
        <v>141</v>
      </c>
      <c r="B150" s="66"/>
      <c r="C150" s="67"/>
      <c r="D150" s="68">
        <f>SUM(Tableau423[[#This Row],[TBI et NBI Mensuel]]*12)</f>
        <v>0</v>
      </c>
      <c r="E150" s="69">
        <f>Tableau423[[#This Row],[NB Heures Mensuelles]]*12</f>
        <v>0</v>
      </c>
      <c r="F150" s="70" t="e">
        <f>Tableau423[[#This Row],[TBI-NBI Annuel]]/Tableau423[[#This Row],[Heures Annuelles]]*1820</f>
        <v>#DIV/0!</v>
      </c>
      <c r="G150" s="29">
        <f t="shared" si="13"/>
        <v>0</v>
      </c>
      <c r="H150" s="71" t="e">
        <f t="shared" si="11"/>
        <v>#DIV/0!</v>
      </c>
      <c r="I150" s="72" t="e">
        <f t="shared" si="12"/>
        <v>#DIV/0!</v>
      </c>
      <c r="J150" s="17"/>
      <c r="K150" s="62"/>
    </row>
    <row r="151" spans="1:11" ht="19.9" customHeight="1">
      <c r="A151" s="34">
        <v>142</v>
      </c>
      <c r="B151" s="66"/>
      <c r="C151" s="67"/>
      <c r="D151" s="68">
        <f>SUM(Tableau423[[#This Row],[TBI et NBI Mensuel]]*12)</f>
        <v>0</v>
      </c>
      <c r="E151" s="69">
        <f>Tableau423[[#This Row],[NB Heures Mensuelles]]*12</f>
        <v>0</v>
      </c>
      <c r="F151" s="70" t="e">
        <f>Tableau423[[#This Row],[TBI-NBI Annuel]]/Tableau423[[#This Row],[Heures Annuelles]]*1820</f>
        <v>#DIV/0!</v>
      </c>
      <c r="G151" s="29">
        <f t="shared" si="13"/>
        <v>0</v>
      </c>
      <c r="H151" s="71" t="e">
        <f t="shared" si="11"/>
        <v>#DIV/0!</v>
      </c>
      <c r="I151" s="72" t="e">
        <f t="shared" si="12"/>
        <v>#DIV/0!</v>
      </c>
      <c r="J151" s="17"/>
      <c r="K151" s="62"/>
    </row>
    <row r="152" spans="1:11" ht="19.9" customHeight="1">
      <c r="A152" s="34">
        <v>143</v>
      </c>
      <c r="B152" s="66"/>
      <c r="C152" s="67"/>
      <c r="D152" s="68">
        <f>SUM(Tableau423[[#This Row],[TBI et NBI Mensuel]]*12)</f>
        <v>0</v>
      </c>
      <c r="E152" s="69">
        <f>Tableau423[[#This Row],[NB Heures Mensuelles]]*12</f>
        <v>0</v>
      </c>
      <c r="F152" s="70" t="e">
        <f>Tableau423[[#This Row],[TBI-NBI Annuel]]/Tableau423[[#This Row],[Heures Annuelles]]*1820</f>
        <v>#DIV/0!</v>
      </c>
      <c r="G152" s="29">
        <f t="shared" si="13"/>
        <v>0</v>
      </c>
      <c r="H152" s="71" t="e">
        <f t="shared" si="11"/>
        <v>#DIV/0!</v>
      </c>
      <c r="I152" s="72" t="e">
        <f t="shared" si="12"/>
        <v>#DIV/0!</v>
      </c>
      <c r="J152" s="17"/>
      <c r="K152" s="62"/>
    </row>
    <row r="153" spans="1:11" ht="19.9" customHeight="1">
      <c r="A153" s="34">
        <v>144</v>
      </c>
      <c r="B153" s="66"/>
      <c r="C153" s="67"/>
      <c r="D153" s="68">
        <f>SUM(Tableau423[[#This Row],[TBI et NBI Mensuel]]*12)</f>
        <v>0</v>
      </c>
      <c r="E153" s="69">
        <f>Tableau423[[#This Row],[NB Heures Mensuelles]]*12</f>
        <v>0</v>
      </c>
      <c r="F153" s="70" t="e">
        <f>Tableau423[[#This Row],[TBI-NBI Annuel]]/Tableau423[[#This Row],[Heures Annuelles]]*1820</f>
        <v>#DIV/0!</v>
      </c>
      <c r="G153" s="29">
        <f t="shared" si="13"/>
        <v>0</v>
      </c>
      <c r="H153" s="71" t="e">
        <f t="shared" si="11"/>
        <v>#DIV/0!</v>
      </c>
      <c r="I153" s="72" t="e">
        <f t="shared" si="12"/>
        <v>#DIV/0!</v>
      </c>
      <c r="J153" s="17"/>
      <c r="K153" s="62"/>
    </row>
    <row r="154" spans="1:11" ht="19.9" customHeight="1">
      <c r="A154" s="34">
        <v>145</v>
      </c>
      <c r="B154" s="66"/>
      <c r="C154" s="67"/>
      <c r="D154" s="68">
        <f>SUM(Tableau423[[#This Row],[TBI et NBI Mensuel]]*12)</f>
        <v>0</v>
      </c>
      <c r="E154" s="69">
        <f>Tableau423[[#This Row],[NB Heures Mensuelles]]*12</f>
        <v>0</v>
      </c>
      <c r="F154" s="70" t="e">
        <f>Tableau423[[#This Row],[TBI-NBI Annuel]]/Tableau423[[#This Row],[Heures Annuelles]]*1820</f>
        <v>#DIV/0!</v>
      </c>
      <c r="G154" s="29">
        <f t="shared" si="13"/>
        <v>0</v>
      </c>
      <c r="H154" s="71" t="e">
        <f t="shared" si="11"/>
        <v>#DIV/0!</v>
      </c>
      <c r="I154" s="72" t="e">
        <f t="shared" si="12"/>
        <v>#DIV/0!</v>
      </c>
      <c r="J154" s="17"/>
      <c r="K154" s="62"/>
    </row>
    <row r="155" spans="1:11" ht="19.9" customHeight="1">
      <c r="A155" s="34">
        <v>146</v>
      </c>
      <c r="B155" s="66"/>
      <c r="C155" s="67"/>
      <c r="D155" s="68">
        <f>SUM(Tableau423[[#This Row],[TBI et NBI Mensuel]]*12)</f>
        <v>0</v>
      </c>
      <c r="E155" s="69">
        <f>Tableau423[[#This Row],[NB Heures Mensuelles]]*12</f>
        <v>0</v>
      </c>
      <c r="F155" s="70" t="e">
        <f>Tableau423[[#This Row],[TBI-NBI Annuel]]/Tableau423[[#This Row],[Heures Annuelles]]*1820</f>
        <v>#DIV/0!</v>
      </c>
      <c r="G155" s="29">
        <f t="shared" si="13"/>
        <v>0</v>
      </c>
      <c r="H155" s="71" t="e">
        <f t="shared" si="11"/>
        <v>#DIV/0!</v>
      </c>
      <c r="I155" s="72" t="e">
        <f t="shared" si="12"/>
        <v>#DIV/0!</v>
      </c>
      <c r="J155" s="17"/>
      <c r="K155" s="62"/>
    </row>
    <row r="156" spans="1:11" ht="19.9" customHeight="1">
      <c r="A156" s="34">
        <v>147</v>
      </c>
      <c r="B156" s="66"/>
      <c r="C156" s="67"/>
      <c r="D156" s="68">
        <f>SUM(Tableau423[[#This Row],[TBI et NBI Mensuel]]*12)</f>
        <v>0</v>
      </c>
      <c r="E156" s="69">
        <f>Tableau423[[#This Row],[NB Heures Mensuelles]]*12</f>
        <v>0</v>
      </c>
      <c r="F156" s="70" t="e">
        <f>Tableau423[[#This Row],[TBI-NBI Annuel]]/Tableau423[[#This Row],[Heures Annuelles]]*1820</f>
        <v>#DIV/0!</v>
      </c>
      <c r="G156" s="29">
        <f t="shared" si="13"/>
        <v>0</v>
      </c>
      <c r="H156" s="71" t="e">
        <f t="shared" si="11"/>
        <v>#DIV/0!</v>
      </c>
      <c r="I156" s="72" t="e">
        <f t="shared" si="12"/>
        <v>#DIV/0!</v>
      </c>
      <c r="J156" s="17"/>
      <c r="K156" s="62"/>
    </row>
    <row r="157" spans="1:11" ht="19.9" customHeight="1">
      <c r="A157" s="34">
        <v>148</v>
      </c>
      <c r="B157" s="66"/>
      <c r="C157" s="67"/>
      <c r="D157" s="68">
        <f>SUM(Tableau423[[#This Row],[TBI et NBI Mensuel]]*12)</f>
        <v>0</v>
      </c>
      <c r="E157" s="69">
        <f>Tableau423[[#This Row],[NB Heures Mensuelles]]*12</f>
        <v>0</v>
      </c>
      <c r="F157" s="70" t="e">
        <f>Tableau423[[#This Row],[TBI-NBI Annuel]]/Tableau423[[#This Row],[Heures Annuelles]]*1820</f>
        <v>#DIV/0!</v>
      </c>
      <c r="G157" s="29">
        <f t="shared" si="13"/>
        <v>0</v>
      </c>
      <c r="H157" s="71" t="e">
        <f t="shared" si="11"/>
        <v>#DIV/0!</v>
      </c>
      <c r="I157" s="72" t="e">
        <f t="shared" si="12"/>
        <v>#DIV/0!</v>
      </c>
      <c r="J157" s="17"/>
      <c r="K157" s="62"/>
    </row>
    <row r="158" spans="1:11" ht="19.9" customHeight="1">
      <c r="A158" s="34">
        <v>149</v>
      </c>
      <c r="B158" s="66"/>
      <c r="C158" s="67"/>
      <c r="D158" s="68">
        <f>SUM(Tableau423[[#This Row],[TBI et NBI Mensuel]]*12)</f>
        <v>0</v>
      </c>
      <c r="E158" s="69">
        <f>Tableau423[[#This Row],[NB Heures Mensuelles]]*12</f>
        <v>0</v>
      </c>
      <c r="F158" s="70" t="e">
        <f>Tableau423[[#This Row],[TBI-NBI Annuel]]/Tableau423[[#This Row],[Heures Annuelles]]*1820</f>
        <v>#DIV/0!</v>
      </c>
      <c r="G158" s="29">
        <f t="shared" si="13"/>
        <v>0</v>
      </c>
      <c r="H158" s="71" t="e">
        <f t="shared" si="11"/>
        <v>#DIV/0!</v>
      </c>
      <c r="I158" s="72" t="e">
        <f t="shared" si="12"/>
        <v>#DIV/0!</v>
      </c>
      <c r="J158" s="17"/>
      <c r="K158" s="62"/>
    </row>
    <row r="159" spans="1:11" ht="19.9" customHeight="1">
      <c r="A159" s="34">
        <v>150</v>
      </c>
      <c r="B159" s="66"/>
      <c r="C159" s="67"/>
      <c r="D159" s="68">
        <f>SUM(Tableau423[[#This Row],[TBI et NBI Mensuel]]*12)</f>
        <v>0</v>
      </c>
      <c r="E159" s="69">
        <f>Tableau423[[#This Row],[NB Heures Mensuelles]]*12</f>
        <v>0</v>
      </c>
      <c r="F159" s="70" t="e">
        <f>Tableau423[[#This Row],[TBI-NBI Annuel]]/Tableau423[[#This Row],[Heures Annuelles]]*1820</f>
        <v>#DIV/0!</v>
      </c>
      <c r="G159" s="29">
        <f t="shared" si="13"/>
        <v>0</v>
      </c>
      <c r="H159" s="71" t="e">
        <f t="shared" si="11"/>
        <v>#DIV/0!</v>
      </c>
      <c r="I159" s="72" t="e">
        <f t="shared" si="12"/>
        <v>#DIV/0!</v>
      </c>
      <c r="J159" s="17"/>
      <c r="K159" s="62"/>
    </row>
    <row r="160" spans="1:11" ht="19.9" customHeight="1">
      <c r="A160" s="34">
        <v>151</v>
      </c>
      <c r="B160" s="66"/>
      <c r="C160" s="67"/>
      <c r="D160" s="68">
        <f>SUM(Tableau423[[#This Row],[TBI et NBI Mensuel]]*12)</f>
        <v>0</v>
      </c>
      <c r="E160" s="69">
        <f>Tableau423[[#This Row],[NB Heures Mensuelles]]*12</f>
        <v>0</v>
      </c>
      <c r="F160" s="70" t="e">
        <f>Tableau423[[#This Row],[TBI-NBI Annuel]]/Tableau423[[#This Row],[Heures Annuelles]]*1820</f>
        <v>#DIV/0!</v>
      </c>
      <c r="G160" s="29">
        <f t="shared" si="13"/>
        <v>0</v>
      </c>
      <c r="H160" s="71" t="e">
        <f t="shared" si="11"/>
        <v>#DIV/0!</v>
      </c>
      <c r="I160" s="72" t="e">
        <f t="shared" si="12"/>
        <v>#DIV/0!</v>
      </c>
      <c r="J160" s="17"/>
      <c r="K160" s="62"/>
    </row>
    <row r="161" spans="1:11" ht="19.9" customHeight="1">
      <c r="A161" s="34">
        <v>152</v>
      </c>
      <c r="B161" s="66"/>
      <c r="C161" s="67"/>
      <c r="D161" s="68">
        <f>SUM(Tableau423[[#This Row],[TBI et NBI Mensuel]]*12)</f>
        <v>0</v>
      </c>
      <c r="E161" s="69">
        <f>Tableau423[[#This Row],[NB Heures Mensuelles]]*12</f>
        <v>0</v>
      </c>
      <c r="F161" s="70" t="e">
        <f>Tableau423[[#This Row],[TBI-NBI Annuel]]/Tableau423[[#This Row],[Heures Annuelles]]*1820</f>
        <v>#DIV/0!</v>
      </c>
      <c r="G161" s="29">
        <f t="shared" si="13"/>
        <v>0</v>
      </c>
      <c r="H161" s="71" t="e">
        <f t="shared" si="11"/>
        <v>#DIV/0!</v>
      </c>
      <c r="I161" s="72" t="e">
        <f t="shared" si="12"/>
        <v>#DIV/0!</v>
      </c>
      <c r="J161" s="17"/>
      <c r="K161" s="62"/>
    </row>
    <row r="162" spans="1:11" ht="19.9" customHeight="1">
      <c r="A162" s="34">
        <v>153</v>
      </c>
      <c r="B162" s="66"/>
      <c r="C162" s="67"/>
      <c r="D162" s="68">
        <f>SUM(Tableau423[[#This Row],[TBI et NBI Mensuel]]*12)</f>
        <v>0</v>
      </c>
      <c r="E162" s="69">
        <f>Tableau423[[#This Row],[NB Heures Mensuelles]]*12</f>
        <v>0</v>
      </c>
      <c r="F162" s="70" t="e">
        <f>Tableau423[[#This Row],[TBI-NBI Annuel]]/Tableau423[[#This Row],[Heures Annuelles]]*1820</f>
        <v>#DIV/0!</v>
      </c>
      <c r="G162" s="29">
        <f t="shared" si="13"/>
        <v>0</v>
      </c>
      <c r="H162" s="71" t="e">
        <f t="shared" si="11"/>
        <v>#DIV/0!</v>
      </c>
      <c r="I162" s="72" t="e">
        <f t="shared" si="12"/>
        <v>#DIV/0!</v>
      </c>
      <c r="J162" s="17"/>
      <c r="K162" s="62"/>
    </row>
    <row r="163" spans="1:11" ht="19.9" customHeight="1">
      <c r="A163" s="34">
        <v>154</v>
      </c>
      <c r="B163" s="66"/>
      <c r="C163" s="67"/>
      <c r="D163" s="68">
        <f>SUM(Tableau423[[#This Row],[TBI et NBI Mensuel]]*12)</f>
        <v>0</v>
      </c>
      <c r="E163" s="69">
        <f>Tableau423[[#This Row],[NB Heures Mensuelles]]*12</f>
        <v>0</v>
      </c>
      <c r="F163" s="70" t="e">
        <f>Tableau423[[#This Row],[TBI-NBI Annuel]]/Tableau423[[#This Row],[Heures Annuelles]]*1820</f>
        <v>#DIV/0!</v>
      </c>
      <c r="G163" s="29">
        <f t="shared" si="13"/>
        <v>0</v>
      </c>
      <c r="H163" s="71" t="e">
        <f t="shared" si="11"/>
        <v>#DIV/0!</v>
      </c>
      <c r="I163" s="72" t="e">
        <f t="shared" si="12"/>
        <v>#DIV/0!</v>
      </c>
      <c r="J163" s="17"/>
      <c r="K163" s="62"/>
    </row>
    <row r="164" spans="1:11" ht="19.9" customHeight="1">
      <c r="A164" s="34">
        <v>155</v>
      </c>
      <c r="B164" s="66"/>
      <c r="C164" s="67"/>
      <c r="D164" s="68">
        <f>SUM(Tableau423[[#This Row],[TBI et NBI Mensuel]]*12)</f>
        <v>0</v>
      </c>
      <c r="E164" s="69">
        <f>Tableau423[[#This Row],[NB Heures Mensuelles]]*12</f>
        <v>0</v>
      </c>
      <c r="F164" s="70" t="e">
        <f>Tableau423[[#This Row],[TBI-NBI Annuel]]/Tableau423[[#This Row],[Heures Annuelles]]*1820</f>
        <v>#DIV/0!</v>
      </c>
      <c r="G164" s="29">
        <f t="shared" si="13"/>
        <v>0</v>
      </c>
      <c r="H164" s="71" t="e">
        <f t="shared" si="11"/>
        <v>#DIV/0!</v>
      </c>
      <c r="I164" s="72" t="e">
        <f t="shared" si="12"/>
        <v>#DIV/0!</v>
      </c>
      <c r="J164" s="17"/>
      <c r="K164" s="62"/>
    </row>
    <row r="165" spans="1:11" ht="19.9" customHeight="1">
      <c r="A165" s="34">
        <v>156</v>
      </c>
      <c r="B165" s="66"/>
      <c r="C165" s="67"/>
      <c r="D165" s="68">
        <f>SUM(Tableau423[[#This Row],[TBI et NBI Mensuel]]*12)</f>
        <v>0</v>
      </c>
      <c r="E165" s="69">
        <f>Tableau423[[#This Row],[NB Heures Mensuelles]]*12</f>
        <v>0</v>
      </c>
      <c r="F165" s="70" t="e">
        <f>Tableau423[[#This Row],[TBI-NBI Annuel]]/Tableau423[[#This Row],[Heures Annuelles]]*1820</f>
        <v>#DIV/0!</v>
      </c>
      <c r="G165" s="29">
        <f t="shared" si="13"/>
        <v>0</v>
      </c>
      <c r="H165" s="71" t="e">
        <f t="shared" si="11"/>
        <v>#DIV/0!</v>
      </c>
      <c r="I165" s="72" t="e">
        <f t="shared" si="12"/>
        <v>#DIV/0!</v>
      </c>
      <c r="J165" s="17"/>
      <c r="K165" s="62"/>
    </row>
    <row r="166" spans="1:11" ht="19.9" customHeight="1">
      <c r="A166" s="34">
        <v>157</v>
      </c>
      <c r="B166" s="66"/>
      <c r="C166" s="67"/>
      <c r="D166" s="68">
        <f>SUM(Tableau423[[#This Row],[TBI et NBI Mensuel]]*12)</f>
        <v>0</v>
      </c>
      <c r="E166" s="69">
        <f>Tableau423[[#This Row],[NB Heures Mensuelles]]*12</f>
        <v>0</v>
      </c>
      <c r="F166" s="70" t="e">
        <f>Tableau423[[#This Row],[TBI-NBI Annuel]]/Tableau423[[#This Row],[Heures Annuelles]]*1820</f>
        <v>#DIV/0!</v>
      </c>
      <c r="G166" s="29">
        <f t="shared" si="13"/>
        <v>0</v>
      </c>
      <c r="H166" s="71" t="e">
        <f t="shared" si="11"/>
        <v>#DIV/0!</v>
      </c>
      <c r="I166" s="72" t="e">
        <f t="shared" si="12"/>
        <v>#DIV/0!</v>
      </c>
      <c r="J166" s="17"/>
      <c r="K166" s="62"/>
    </row>
    <row r="167" spans="1:11" ht="19.9" customHeight="1">
      <c r="A167" s="34">
        <v>158</v>
      </c>
      <c r="B167" s="66"/>
      <c r="C167" s="67"/>
      <c r="D167" s="68">
        <f>SUM(Tableau423[[#This Row],[TBI et NBI Mensuel]]*12)</f>
        <v>0</v>
      </c>
      <c r="E167" s="69">
        <f>Tableau423[[#This Row],[NB Heures Mensuelles]]*12</f>
        <v>0</v>
      </c>
      <c r="F167" s="70" t="e">
        <f>Tableau423[[#This Row],[TBI-NBI Annuel]]/Tableau423[[#This Row],[Heures Annuelles]]*1820</f>
        <v>#DIV/0!</v>
      </c>
      <c r="G167" s="29">
        <f t="shared" si="13"/>
        <v>0</v>
      </c>
      <c r="H167" s="71" t="e">
        <f t="shared" si="11"/>
        <v>#DIV/0!</v>
      </c>
      <c r="I167" s="72" t="e">
        <f t="shared" si="12"/>
        <v>#DIV/0!</v>
      </c>
      <c r="J167" s="17"/>
      <c r="K167" s="62"/>
    </row>
    <row r="168" spans="1:11" ht="19.9" customHeight="1">
      <c r="A168" s="34">
        <v>159</v>
      </c>
      <c r="B168" s="66"/>
      <c r="C168" s="67"/>
      <c r="D168" s="68">
        <f>SUM(Tableau423[[#This Row],[TBI et NBI Mensuel]]*12)</f>
        <v>0</v>
      </c>
      <c r="E168" s="69">
        <f>Tableau423[[#This Row],[NB Heures Mensuelles]]*12</f>
        <v>0</v>
      </c>
      <c r="F168" s="70" t="e">
        <f>Tableau423[[#This Row],[TBI-NBI Annuel]]/Tableau423[[#This Row],[Heures Annuelles]]*1820</f>
        <v>#DIV/0!</v>
      </c>
      <c r="G168" s="29">
        <f t="shared" si="13"/>
        <v>0</v>
      </c>
      <c r="H168" s="71" t="e">
        <f aca="true" t="shared" si="14" ref="H168:H199">IF(G168&lt;=O$12,G168,O$12)</f>
        <v>#DIV/0!</v>
      </c>
      <c r="I168" s="72" t="e">
        <f aca="true" t="shared" si="15" ref="I168:I199">G168-H168</f>
        <v>#DIV/0!</v>
      </c>
      <c r="J168" s="17"/>
      <c r="K168" s="62"/>
    </row>
    <row r="169" spans="1:11" ht="19.9" customHeight="1">
      <c r="A169" s="34">
        <v>160</v>
      </c>
      <c r="B169" s="66"/>
      <c r="C169" s="67"/>
      <c r="D169" s="68">
        <f>SUM(Tableau423[[#This Row],[TBI et NBI Mensuel]]*12)</f>
        <v>0</v>
      </c>
      <c r="E169" s="69">
        <f>Tableau423[[#This Row],[NB Heures Mensuelles]]*12</f>
        <v>0</v>
      </c>
      <c r="F169" s="70" t="e">
        <f>Tableau423[[#This Row],[TBI-NBI Annuel]]/Tableau423[[#This Row],[Heures Annuelles]]*1820</f>
        <v>#DIV/0!</v>
      </c>
      <c r="G169" s="29">
        <f t="shared" si="13"/>
        <v>0</v>
      </c>
      <c r="H169" s="71" t="e">
        <f t="shared" si="14"/>
        <v>#DIV/0!</v>
      </c>
      <c r="I169" s="72" t="e">
        <f t="shared" si="15"/>
        <v>#DIV/0!</v>
      </c>
      <c r="J169" s="17"/>
      <c r="K169" s="62"/>
    </row>
    <row r="170" spans="1:11" ht="19.9" customHeight="1">
      <c r="A170" s="34">
        <v>161</v>
      </c>
      <c r="B170" s="66"/>
      <c r="C170" s="67"/>
      <c r="D170" s="68">
        <f>SUM(Tableau423[[#This Row],[TBI et NBI Mensuel]]*12)</f>
        <v>0</v>
      </c>
      <c r="E170" s="69">
        <f>Tableau423[[#This Row],[NB Heures Mensuelles]]*12</f>
        <v>0</v>
      </c>
      <c r="F170" s="70" t="e">
        <f>Tableau423[[#This Row],[TBI-NBI Annuel]]/Tableau423[[#This Row],[Heures Annuelles]]*1820</f>
        <v>#DIV/0!</v>
      </c>
      <c r="G170" s="29">
        <f t="shared" si="13"/>
        <v>0</v>
      </c>
      <c r="H170" s="71" t="e">
        <f t="shared" si="14"/>
        <v>#DIV/0!</v>
      </c>
      <c r="I170" s="72" t="e">
        <f t="shared" si="15"/>
        <v>#DIV/0!</v>
      </c>
      <c r="J170" s="17"/>
      <c r="K170" s="62"/>
    </row>
    <row r="171" spans="1:11" ht="19.9" customHeight="1">
      <c r="A171" s="34">
        <v>162</v>
      </c>
      <c r="B171" s="66"/>
      <c r="C171" s="67"/>
      <c r="D171" s="68">
        <f>SUM(Tableau423[[#This Row],[TBI et NBI Mensuel]]*12)</f>
        <v>0</v>
      </c>
      <c r="E171" s="69">
        <f>Tableau423[[#This Row],[NB Heures Mensuelles]]*12</f>
        <v>0</v>
      </c>
      <c r="F171" s="70" t="e">
        <f>Tableau423[[#This Row],[TBI-NBI Annuel]]/Tableau423[[#This Row],[Heures Annuelles]]*1820</f>
        <v>#DIV/0!</v>
      </c>
      <c r="G171" s="29">
        <f t="shared" si="13"/>
        <v>0</v>
      </c>
      <c r="H171" s="71" t="e">
        <f t="shared" si="14"/>
        <v>#DIV/0!</v>
      </c>
      <c r="I171" s="72" t="e">
        <f t="shared" si="15"/>
        <v>#DIV/0!</v>
      </c>
      <c r="J171" s="17"/>
      <c r="K171" s="62"/>
    </row>
    <row r="172" spans="1:11" ht="19.9" customHeight="1">
      <c r="A172" s="34">
        <v>163</v>
      </c>
      <c r="B172" s="66"/>
      <c r="C172" s="67"/>
      <c r="D172" s="68">
        <f>SUM(Tableau423[[#This Row],[TBI et NBI Mensuel]]*12)</f>
        <v>0</v>
      </c>
      <c r="E172" s="69">
        <f>Tableau423[[#This Row],[NB Heures Mensuelles]]*12</f>
        <v>0</v>
      </c>
      <c r="F172" s="70" t="e">
        <f>Tableau423[[#This Row],[TBI-NBI Annuel]]/Tableau423[[#This Row],[Heures Annuelles]]*1820</f>
        <v>#DIV/0!</v>
      </c>
      <c r="G172" s="29">
        <f t="shared" si="13"/>
        <v>0</v>
      </c>
      <c r="H172" s="71" t="e">
        <f t="shared" si="14"/>
        <v>#DIV/0!</v>
      </c>
      <c r="I172" s="72" t="e">
        <f t="shared" si="15"/>
        <v>#DIV/0!</v>
      </c>
      <c r="J172" s="17"/>
      <c r="K172" s="62"/>
    </row>
    <row r="173" spans="1:11" ht="19.9" customHeight="1">
      <c r="A173" s="34">
        <v>164</v>
      </c>
      <c r="B173" s="66"/>
      <c r="C173" s="67"/>
      <c r="D173" s="68">
        <f>SUM(Tableau423[[#This Row],[TBI et NBI Mensuel]]*12)</f>
        <v>0</v>
      </c>
      <c r="E173" s="69">
        <f>Tableau423[[#This Row],[NB Heures Mensuelles]]*12</f>
        <v>0</v>
      </c>
      <c r="F173" s="70" t="e">
        <f>Tableau423[[#This Row],[TBI-NBI Annuel]]/Tableau423[[#This Row],[Heures Annuelles]]*1820</f>
        <v>#DIV/0!</v>
      </c>
      <c r="G173" s="29">
        <f t="shared" si="13"/>
        <v>0</v>
      </c>
      <c r="H173" s="71" t="e">
        <f t="shared" si="14"/>
        <v>#DIV/0!</v>
      </c>
      <c r="I173" s="72" t="e">
        <f t="shared" si="15"/>
        <v>#DIV/0!</v>
      </c>
      <c r="J173" s="17"/>
      <c r="K173" s="62"/>
    </row>
    <row r="174" spans="1:11" ht="19.9" customHeight="1">
      <c r="A174" s="34">
        <v>165</v>
      </c>
      <c r="B174" s="66"/>
      <c r="C174" s="67"/>
      <c r="D174" s="68">
        <f>SUM(Tableau423[[#This Row],[TBI et NBI Mensuel]]*12)</f>
        <v>0</v>
      </c>
      <c r="E174" s="69">
        <f>Tableau423[[#This Row],[NB Heures Mensuelles]]*12</f>
        <v>0</v>
      </c>
      <c r="F174" s="70" t="e">
        <f>Tableau423[[#This Row],[TBI-NBI Annuel]]/Tableau423[[#This Row],[Heures Annuelles]]*1820</f>
        <v>#DIV/0!</v>
      </c>
      <c r="G174" s="29">
        <f t="shared" si="13"/>
        <v>0</v>
      </c>
      <c r="H174" s="71" t="e">
        <f t="shared" si="14"/>
        <v>#DIV/0!</v>
      </c>
      <c r="I174" s="72" t="e">
        <f t="shared" si="15"/>
        <v>#DIV/0!</v>
      </c>
      <c r="J174" s="17"/>
      <c r="K174" s="62"/>
    </row>
    <row r="175" spans="1:11" ht="19.9" customHeight="1">
      <c r="A175" s="34">
        <v>166</v>
      </c>
      <c r="B175" s="66"/>
      <c r="C175" s="67"/>
      <c r="D175" s="68">
        <f>SUM(Tableau423[[#This Row],[TBI et NBI Mensuel]]*12)</f>
        <v>0</v>
      </c>
      <c r="E175" s="69">
        <f>Tableau423[[#This Row],[NB Heures Mensuelles]]*12</f>
        <v>0</v>
      </c>
      <c r="F175" s="70" t="e">
        <f>Tableau423[[#This Row],[TBI-NBI Annuel]]/Tableau423[[#This Row],[Heures Annuelles]]*1820</f>
        <v>#DIV/0!</v>
      </c>
      <c r="G175" s="29">
        <f t="shared" si="13"/>
        <v>0</v>
      </c>
      <c r="H175" s="71" t="e">
        <f t="shared" si="14"/>
        <v>#DIV/0!</v>
      </c>
      <c r="I175" s="72" t="e">
        <f t="shared" si="15"/>
        <v>#DIV/0!</v>
      </c>
      <c r="J175" s="17"/>
      <c r="K175" s="62"/>
    </row>
    <row r="176" spans="1:11" ht="19.9" customHeight="1">
      <c r="A176" s="34">
        <v>167</v>
      </c>
      <c r="B176" s="66"/>
      <c r="C176" s="67"/>
      <c r="D176" s="68">
        <f>SUM(Tableau423[[#This Row],[TBI et NBI Mensuel]]*12)</f>
        <v>0</v>
      </c>
      <c r="E176" s="69">
        <f>Tableau423[[#This Row],[NB Heures Mensuelles]]*12</f>
        <v>0</v>
      </c>
      <c r="F176" s="70" t="e">
        <f>Tableau423[[#This Row],[TBI-NBI Annuel]]/Tableau423[[#This Row],[Heures Annuelles]]*1820</f>
        <v>#DIV/0!</v>
      </c>
      <c r="G176" s="29">
        <f t="shared" si="13"/>
        <v>0</v>
      </c>
      <c r="H176" s="71" t="e">
        <f t="shared" si="14"/>
        <v>#DIV/0!</v>
      </c>
      <c r="I176" s="72" t="e">
        <f t="shared" si="15"/>
        <v>#DIV/0!</v>
      </c>
      <c r="J176" s="17"/>
      <c r="K176" s="62"/>
    </row>
    <row r="177" spans="1:11" ht="19.9" customHeight="1">
      <c r="A177" s="34">
        <v>168</v>
      </c>
      <c r="B177" s="66"/>
      <c r="C177" s="67"/>
      <c r="D177" s="68">
        <f>SUM(Tableau423[[#This Row],[TBI et NBI Mensuel]]*12)</f>
        <v>0</v>
      </c>
      <c r="E177" s="69">
        <f>Tableau423[[#This Row],[NB Heures Mensuelles]]*12</f>
        <v>0</v>
      </c>
      <c r="F177" s="70" t="e">
        <f>Tableau423[[#This Row],[TBI-NBI Annuel]]/Tableau423[[#This Row],[Heures Annuelles]]*1820</f>
        <v>#DIV/0!</v>
      </c>
      <c r="G177" s="29">
        <f t="shared" si="13"/>
        <v>0</v>
      </c>
      <c r="H177" s="71" t="e">
        <f t="shared" si="14"/>
        <v>#DIV/0!</v>
      </c>
      <c r="I177" s="72" t="e">
        <f t="shared" si="15"/>
        <v>#DIV/0!</v>
      </c>
      <c r="J177" s="17"/>
      <c r="K177" s="62"/>
    </row>
    <row r="178" spans="1:11" ht="19.9" customHeight="1">
      <c r="A178" s="34">
        <v>169</v>
      </c>
      <c r="B178" s="66"/>
      <c r="C178" s="67"/>
      <c r="D178" s="68">
        <f>SUM(Tableau423[[#This Row],[TBI et NBI Mensuel]]*12)</f>
        <v>0</v>
      </c>
      <c r="E178" s="69">
        <f>Tableau423[[#This Row],[NB Heures Mensuelles]]*12</f>
        <v>0</v>
      </c>
      <c r="F178" s="70" t="e">
        <f>Tableau423[[#This Row],[TBI-NBI Annuel]]/Tableau423[[#This Row],[Heures Annuelles]]*1820</f>
        <v>#DIV/0!</v>
      </c>
      <c r="G178" s="29">
        <f t="shared" si="13"/>
        <v>0</v>
      </c>
      <c r="H178" s="71" t="e">
        <f t="shared" si="14"/>
        <v>#DIV/0!</v>
      </c>
      <c r="I178" s="72" t="e">
        <f t="shared" si="15"/>
        <v>#DIV/0!</v>
      </c>
      <c r="J178" s="17"/>
      <c r="K178" s="62"/>
    </row>
    <row r="179" spans="1:11" ht="19.9" customHeight="1">
      <c r="A179" s="34">
        <v>170</v>
      </c>
      <c r="B179" s="66"/>
      <c r="C179" s="67"/>
      <c r="D179" s="68">
        <f>SUM(Tableau423[[#This Row],[TBI et NBI Mensuel]]*12)</f>
        <v>0</v>
      </c>
      <c r="E179" s="69">
        <f>Tableau423[[#This Row],[NB Heures Mensuelles]]*12</f>
        <v>0</v>
      </c>
      <c r="F179" s="70" t="e">
        <f>Tableau423[[#This Row],[TBI-NBI Annuel]]/Tableau423[[#This Row],[Heures Annuelles]]*1820</f>
        <v>#DIV/0!</v>
      </c>
      <c r="G179" s="29">
        <f t="shared" si="13"/>
        <v>0</v>
      </c>
      <c r="H179" s="71" t="e">
        <f t="shared" si="14"/>
        <v>#DIV/0!</v>
      </c>
      <c r="I179" s="72" t="e">
        <f t="shared" si="15"/>
        <v>#DIV/0!</v>
      </c>
      <c r="J179" s="17"/>
      <c r="K179" s="62"/>
    </row>
    <row r="180" spans="1:11" ht="19.9" customHeight="1">
      <c r="A180" s="34">
        <v>171</v>
      </c>
      <c r="B180" s="66"/>
      <c r="C180" s="67"/>
      <c r="D180" s="68">
        <f>SUM(Tableau423[[#This Row],[TBI et NBI Mensuel]]*12)</f>
        <v>0</v>
      </c>
      <c r="E180" s="69">
        <f>Tableau423[[#This Row],[NB Heures Mensuelles]]*12</f>
        <v>0</v>
      </c>
      <c r="F180" s="70" t="e">
        <f>Tableau423[[#This Row],[TBI-NBI Annuel]]/Tableau423[[#This Row],[Heures Annuelles]]*1820</f>
        <v>#DIV/0!</v>
      </c>
      <c r="G180" s="29">
        <f t="shared" si="13"/>
        <v>0</v>
      </c>
      <c r="H180" s="71" t="e">
        <f t="shared" si="14"/>
        <v>#DIV/0!</v>
      </c>
      <c r="I180" s="72" t="e">
        <f t="shared" si="15"/>
        <v>#DIV/0!</v>
      </c>
      <c r="J180" s="17"/>
      <c r="K180" s="62"/>
    </row>
    <row r="181" spans="1:11" ht="19.9" customHeight="1">
      <c r="A181" s="34">
        <v>172</v>
      </c>
      <c r="B181" s="66"/>
      <c r="C181" s="67"/>
      <c r="D181" s="68">
        <f>SUM(Tableau423[[#This Row],[TBI et NBI Mensuel]]*12)</f>
        <v>0</v>
      </c>
      <c r="E181" s="69">
        <f>Tableau423[[#This Row],[NB Heures Mensuelles]]*12</f>
        <v>0</v>
      </c>
      <c r="F181" s="70" t="e">
        <f>Tableau423[[#This Row],[TBI-NBI Annuel]]/Tableau423[[#This Row],[Heures Annuelles]]*1820</f>
        <v>#DIV/0!</v>
      </c>
      <c r="G181" s="29">
        <f t="shared" si="13"/>
        <v>0</v>
      </c>
      <c r="H181" s="71" t="e">
        <f t="shared" si="14"/>
        <v>#DIV/0!</v>
      </c>
      <c r="I181" s="72" t="e">
        <f t="shared" si="15"/>
        <v>#DIV/0!</v>
      </c>
      <c r="J181" s="17"/>
      <c r="K181" s="62"/>
    </row>
    <row r="182" spans="1:11" ht="19.9" customHeight="1">
      <c r="A182" s="34">
        <v>173</v>
      </c>
      <c r="B182" s="66"/>
      <c r="C182" s="67"/>
      <c r="D182" s="68">
        <f>SUM(Tableau423[[#This Row],[TBI et NBI Mensuel]]*12)</f>
        <v>0</v>
      </c>
      <c r="E182" s="69">
        <f>Tableau423[[#This Row],[NB Heures Mensuelles]]*12</f>
        <v>0</v>
      </c>
      <c r="F182" s="70" t="e">
        <f>Tableau423[[#This Row],[TBI-NBI Annuel]]/Tableau423[[#This Row],[Heures Annuelles]]*1820</f>
        <v>#DIV/0!</v>
      </c>
      <c r="G182" s="29">
        <f t="shared" si="13"/>
        <v>0</v>
      </c>
      <c r="H182" s="71" t="e">
        <f t="shared" si="14"/>
        <v>#DIV/0!</v>
      </c>
      <c r="I182" s="72" t="e">
        <f t="shared" si="15"/>
        <v>#DIV/0!</v>
      </c>
      <c r="J182" s="17"/>
      <c r="K182" s="62"/>
    </row>
    <row r="183" spans="1:11" ht="19.9" customHeight="1">
      <c r="A183" s="34">
        <v>174</v>
      </c>
      <c r="B183" s="66"/>
      <c r="C183" s="67"/>
      <c r="D183" s="68">
        <f>SUM(Tableau423[[#This Row],[TBI et NBI Mensuel]]*12)</f>
        <v>0</v>
      </c>
      <c r="E183" s="69">
        <f>Tableau423[[#This Row],[NB Heures Mensuelles]]*12</f>
        <v>0</v>
      </c>
      <c r="F183" s="70" t="e">
        <f>Tableau423[[#This Row],[TBI-NBI Annuel]]/Tableau423[[#This Row],[Heures Annuelles]]*1820</f>
        <v>#DIV/0!</v>
      </c>
      <c r="G183" s="29">
        <f t="shared" si="13"/>
        <v>0</v>
      </c>
      <c r="H183" s="71" t="e">
        <f t="shared" si="14"/>
        <v>#DIV/0!</v>
      </c>
      <c r="I183" s="72" t="e">
        <f t="shared" si="15"/>
        <v>#DIV/0!</v>
      </c>
      <c r="J183" s="17"/>
      <c r="K183" s="62"/>
    </row>
    <row r="184" spans="1:11" ht="19.9" customHeight="1">
      <c r="A184" s="34">
        <v>175</v>
      </c>
      <c r="B184" s="66"/>
      <c r="C184" s="67"/>
      <c r="D184" s="68">
        <f>SUM(Tableau423[[#This Row],[TBI et NBI Mensuel]]*12)</f>
        <v>0</v>
      </c>
      <c r="E184" s="69">
        <f>Tableau423[[#This Row],[NB Heures Mensuelles]]*12</f>
        <v>0</v>
      </c>
      <c r="F184" s="70" t="e">
        <f>Tableau423[[#This Row],[TBI-NBI Annuel]]/Tableau423[[#This Row],[Heures Annuelles]]*1820</f>
        <v>#DIV/0!</v>
      </c>
      <c r="G184" s="29">
        <f t="shared" si="13"/>
        <v>0</v>
      </c>
      <c r="H184" s="71" t="e">
        <f t="shared" si="14"/>
        <v>#DIV/0!</v>
      </c>
      <c r="I184" s="72" t="e">
        <f t="shared" si="15"/>
        <v>#DIV/0!</v>
      </c>
      <c r="J184" s="17"/>
      <c r="K184" s="62"/>
    </row>
    <row r="185" spans="1:11" ht="19.9" customHeight="1">
      <c r="A185" s="34">
        <v>176</v>
      </c>
      <c r="B185" s="66"/>
      <c r="C185" s="67"/>
      <c r="D185" s="68">
        <f>SUM(Tableau423[[#This Row],[TBI et NBI Mensuel]]*12)</f>
        <v>0</v>
      </c>
      <c r="E185" s="69">
        <f>Tableau423[[#This Row],[NB Heures Mensuelles]]*12</f>
        <v>0</v>
      </c>
      <c r="F185" s="70" t="e">
        <f>Tableau423[[#This Row],[TBI-NBI Annuel]]/Tableau423[[#This Row],[Heures Annuelles]]*1820</f>
        <v>#DIV/0!</v>
      </c>
      <c r="G185" s="29">
        <f t="shared" si="13"/>
        <v>0</v>
      </c>
      <c r="H185" s="71" t="e">
        <f t="shared" si="14"/>
        <v>#DIV/0!</v>
      </c>
      <c r="I185" s="72" t="e">
        <f t="shared" si="15"/>
        <v>#DIV/0!</v>
      </c>
      <c r="J185" s="17"/>
      <c r="K185" s="62"/>
    </row>
    <row r="186" spans="1:11" ht="19.9" customHeight="1">
      <c r="A186" s="34">
        <v>177</v>
      </c>
      <c r="B186" s="66"/>
      <c r="C186" s="67"/>
      <c r="D186" s="68">
        <f>SUM(Tableau423[[#This Row],[TBI et NBI Mensuel]]*12)</f>
        <v>0</v>
      </c>
      <c r="E186" s="69">
        <f>Tableau423[[#This Row],[NB Heures Mensuelles]]*12</f>
        <v>0</v>
      </c>
      <c r="F186" s="70" t="e">
        <f>Tableau423[[#This Row],[TBI-NBI Annuel]]/Tableau423[[#This Row],[Heures Annuelles]]*1820</f>
        <v>#DIV/0!</v>
      </c>
      <c r="G186" s="29">
        <f t="shared" si="13"/>
        <v>0</v>
      </c>
      <c r="H186" s="71" t="e">
        <f t="shared" si="14"/>
        <v>#DIV/0!</v>
      </c>
      <c r="I186" s="72" t="e">
        <f t="shared" si="15"/>
        <v>#DIV/0!</v>
      </c>
      <c r="J186" s="17"/>
      <c r="K186" s="62"/>
    </row>
    <row r="187" spans="1:11" ht="19.9" customHeight="1">
      <c r="A187" s="34">
        <v>178</v>
      </c>
      <c r="B187" s="66"/>
      <c r="C187" s="67"/>
      <c r="D187" s="68">
        <f>SUM(Tableau423[[#This Row],[TBI et NBI Mensuel]]*12)</f>
        <v>0</v>
      </c>
      <c r="E187" s="69">
        <f>Tableau423[[#This Row],[NB Heures Mensuelles]]*12</f>
        <v>0</v>
      </c>
      <c r="F187" s="70" t="e">
        <f>Tableau423[[#This Row],[TBI-NBI Annuel]]/Tableau423[[#This Row],[Heures Annuelles]]*1820</f>
        <v>#DIV/0!</v>
      </c>
      <c r="G187" s="29">
        <f t="shared" si="13"/>
        <v>0</v>
      </c>
      <c r="H187" s="71" t="e">
        <f t="shared" si="14"/>
        <v>#DIV/0!</v>
      </c>
      <c r="I187" s="72" t="e">
        <f t="shared" si="15"/>
        <v>#DIV/0!</v>
      </c>
      <c r="J187" s="17"/>
      <c r="K187" s="62"/>
    </row>
    <row r="188" spans="1:11" ht="19.9" customHeight="1">
      <c r="A188" s="34">
        <v>179</v>
      </c>
      <c r="B188" s="66"/>
      <c r="C188" s="67"/>
      <c r="D188" s="68">
        <f>SUM(Tableau423[[#This Row],[TBI et NBI Mensuel]]*12)</f>
        <v>0</v>
      </c>
      <c r="E188" s="69">
        <f>Tableau423[[#This Row],[NB Heures Mensuelles]]*12</f>
        <v>0</v>
      </c>
      <c r="F188" s="70" t="e">
        <f>Tableau423[[#This Row],[TBI-NBI Annuel]]/Tableau423[[#This Row],[Heures Annuelles]]*1820</f>
        <v>#DIV/0!</v>
      </c>
      <c r="G188" s="29">
        <f t="shared" si="13"/>
        <v>0</v>
      </c>
      <c r="H188" s="71" t="e">
        <f t="shared" si="14"/>
        <v>#DIV/0!</v>
      </c>
      <c r="I188" s="72" t="e">
        <f t="shared" si="15"/>
        <v>#DIV/0!</v>
      </c>
      <c r="J188" s="17"/>
      <c r="K188" s="62"/>
    </row>
    <row r="189" spans="1:11" ht="19.9" customHeight="1">
      <c r="A189" s="34">
        <v>180</v>
      </c>
      <c r="B189" s="66"/>
      <c r="C189" s="67"/>
      <c r="D189" s="68">
        <f>SUM(Tableau423[[#This Row],[TBI et NBI Mensuel]]*12)</f>
        <v>0</v>
      </c>
      <c r="E189" s="69">
        <f>Tableau423[[#This Row],[NB Heures Mensuelles]]*12</f>
        <v>0</v>
      </c>
      <c r="F189" s="70" t="e">
        <f>Tableau423[[#This Row],[TBI-NBI Annuel]]/Tableau423[[#This Row],[Heures Annuelles]]*1820</f>
        <v>#DIV/0!</v>
      </c>
      <c r="G189" s="29">
        <f t="shared" si="13"/>
        <v>0</v>
      </c>
      <c r="H189" s="71" t="e">
        <f t="shared" si="14"/>
        <v>#DIV/0!</v>
      </c>
      <c r="I189" s="72" t="e">
        <f t="shared" si="15"/>
        <v>#DIV/0!</v>
      </c>
      <c r="J189" s="17"/>
      <c r="K189" s="62"/>
    </row>
    <row r="190" spans="1:11" ht="19.9" customHeight="1">
      <c r="A190" s="34">
        <v>181</v>
      </c>
      <c r="B190" s="66"/>
      <c r="C190" s="67"/>
      <c r="D190" s="68">
        <f>SUM(Tableau423[[#This Row],[TBI et NBI Mensuel]]*12)</f>
        <v>0</v>
      </c>
      <c r="E190" s="69">
        <f>Tableau423[[#This Row],[NB Heures Mensuelles]]*12</f>
        <v>0</v>
      </c>
      <c r="F190" s="70" t="e">
        <f>Tableau423[[#This Row],[TBI-NBI Annuel]]/Tableau423[[#This Row],[Heures Annuelles]]*1820</f>
        <v>#DIV/0!</v>
      </c>
      <c r="G190" s="29">
        <f t="shared" si="13"/>
        <v>0</v>
      </c>
      <c r="H190" s="71" t="e">
        <f t="shared" si="14"/>
        <v>#DIV/0!</v>
      </c>
      <c r="I190" s="72" t="e">
        <f t="shared" si="15"/>
        <v>#DIV/0!</v>
      </c>
      <c r="J190" s="17"/>
      <c r="K190" s="62"/>
    </row>
    <row r="191" spans="1:11" ht="19.9" customHeight="1">
      <c r="A191" s="34">
        <v>182</v>
      </c>
      <c r="B191" s="66"/>
      <c r="C191" s="67"/>
      <c r="D191" s="68">
        <f>SUM(Tableau423[[#This Row],[TBI et NBI Mensuel]]*12)</f>
        <v>0</v>
      </c>
      <c r="E191" s="69">
        <f>Tableau423[[#This Row],[NB Heures Mensuelles]]*12</f>
        <v>0</v>
      </c>
      <c r="F191" s="70" t="e">
        <f>Tableau423[[#This Row],[TBI-NBI Annuel]]/Tableau423[[#This Row],[Heures Annuelles]]*1820</f>
        <v>#DIV/0!</v>
      </c>
      <c r="G191" s="29">
        <f t="shared" si="13"/>
        <v>0</v>
      </c>
      <c r="H191" s="71" t="e">
        <f t="shared" si="14"/>
        <v>#DIV/0!</v>
      </c>
      <c r="I191" s="72" t="e">
        <f t="shared" si="15"/>
        <v>#DIV/0!</v>
      </c>
      <c r="J191" s="17"/>
      <c r="K191" s="62"/>
    </row>
    <row r="192" spans="1:11" ht="19.9" customHeight="1">
      <c r="A192" s="34">
        <v>183</v>
      </c>
      <c r="B192" s="66"/>
      <c r="C192" s="67"/>
      <c r="D192" s="68">
        <f>SUM(Tableau423[[#This Row],[TBI et NBI Mensuel]]*12)</f>
        <v>0</v>
      </c>
      <c r="E192" s="69">
        <f>Tableau423[[#This Row],[NB Heures Mensuelles]]*12</f>
        <v>0</v>
      </c>
      <c r="F192" s="70" t="e">
        <f>Tableau423[[#This Row],[TBI-NBI Annuel]]/Tableau423[[#This Row],[Heures Annuelles]]*1820</f>
        <v>#DIV/0!</v>
      </c>
      <c r="G192" s="29">
        <f t="shared" si="13"/>
        <v>0</v>
      </c>
      <c r="H192" s="71" t="e">
        <f t="shared" si="14"/>
        <v>#DIV/0!</v>
      </c>
      <c r="I192" s="72" t="e">
        <f t="shared" si="15"/>
        <v>#DIV/0!</v>
      </c>
      <c r="J192" s="17"/>
      <c r="K192" s="62"/>
    </row>
    <row r="193" spans="1:11" ht="19.9" customHeight="1">
      <c r="A193" s="34">
        <v>184</v>
      </c>
      <c r="B193" s="66"/>
      <c r="C193" s="67"/>
      <c r="D193" s="68">
        <f>SUM(Tableau423[[#This Row],[TBI et NBI Mensuel]]*12)</f>
        <v>0</v>
      </c>
      <c r="E193" s="69">
        <f>Tableau423[[#This Row],[NB Heures Mensuelles]]*12</f>
        <v>0</v>
      </c>
      <c r="F193" s="70" t="e">
        <f>Tableau423[[#This Row],[TBI-NBI Annuel]]/Tableau423[[#This Row],[Heures Annuelles]]*1820</f>
        <v>#DIV/0!</v>
      </c>
      <c r="G193" s="29">
        <f t="shared" si="13"/>
        <v>0</v>
      </c>
      <c r="H193" s="71" t="e">
        <f t="shared" si="14"/>
        <v>#DIV/0!</v>
      </c>
      <c r="I193" s="72" t="e">
        <f t="shared" si="15"/>
        <v>#DIV/0!</v>
      </c>
      <c r="J193" s="17"/>
      <c r="K193" s="62"/>
    </row>
    <row r="194" spans="1:11" ht="19.9" customHeight="1">
      <c r="A194" s="34">
        <v>185</v>
      </c>
      <c r="B194" s="66"/>
      <c r="C194" s="67"/>
      <c r="D194" s="68">
        <f>SUM(Tableau423[[#This Row],[TBI et NBI Mensuel]]*12)</f>
        <v>0</v>
      </c>
      <c r="E194" s="69">
        <f>Tableau423[[#This Row],[NB Heures Mensuelles]]*12</f>
        <v>0</v>
      </c>
      <c r="F194" s="70" t="e">
        <f>Tableau423[[#This Row],[TBI-NBI Annuel]]/Tableau423[[#This Row],[Heures Annuelles]]*1820</f>
        <v>#DIV/0!</v>
      </c>
      <c r="G194" s="29">
        <f t="shared" si="13"/>
        <v>0</v>
      </c>
      <c r="H194" s="71" t="e">
        <f t="shared" si="14"/>
        <v>#DIV/0!</v>
      </c>
      <c r="I194" s="72" t="e">
        <f t="shared" si="15"/>
        <v>#DIV/0!</v>
      </c>
      <c r="J194" s="17"/>
      <c r="K194" s="62"/>
    </row>
    <row r="195" spans="1:11" ht="19.9" customHeight="1">
      <c r="A195" s="34">
        <v>186</v>
      </c>
      <c r="B195" s="66"/>
      <c r="C195" s="67"/>
      <c r="D195" s="68">
        <f>SUM(Tableau423[[#This Row],[TBI et NBI Mensuel]]*12)</f>
        <v>0</v>
      </c>
      <c r="E195" s="69">
        <f>Tableau423[[#This Row],[NB Heures Mensuelles]]*12</f>
        <v>0</v>
      </c>
      <c r="F195" s="70" t="e">
        <f>Tableau423[[#This Row],[TBI-NBI Annuel]]/Tableau423[[#This Row],[Heures Annuelles]]*1820</f>
        <v>#DIV/0!</v>
      </c>
      <c r="G195" s="29">
        <f t="shared" si="13"/>
        <v>0</v>
      </c>
      <c r="H195" s="71" t="e">
        <f t="shared" si="14"/>
        <v>#DIV/0!</v>
      </c>
      <c r="I195" s="72" t="e">
        <f t="shared" si="15"/>
        <v>#DIV/0!</v>
      </c>
      <c r="J195" s="17"/>
      <c r="K195" s="62"/>
    </row>
    <row r="196" spans="1:11" ht="19.9" customHeight="1">
      <c r="A196" s="34">
        <v>187</v>
      </c>
      <c r="B196" s="66"/>
      <c r="C196" s="67"/>
      <c r="D196" s="68">
        <f>SUM(Tableau423[[#This Row],[TBI et NBI Mensuel]]*12)</f>
        <v>0</v>
      </c>
      <c r="E196" s="69">
        <f>Tableau423[[#This Row],[NB Heures Mensuelles]]*12</f>
        <v>0</v>
      </c>
      <c r="F196" s="70" t="e">
        <f>Tableau423[[#This Row],[TBI-NBI Annuel]]/Tableau423[[#This Row],[Heures Annuelles]]*1820</f>
        <v>#DIV/0!</v>
      </c>
      <c r="G196" s="29">
        <f t="shared" si="13"/>
        <v>0</v>
      </c>
      <c r="H196" s="71" t="e">
        <f t="shared" si="14"/>
        <v>#DIV/0!</v>
      </c>
      <c r="I196" s="72" t="e">
        <f t="shared" si="15"/>
        <v>#DIV/0!</v>
      </c>
      <c r="J196" s="17"/>
      <c r="K196" s="62"/>
    </row>
    <row r="197" spans="1:11" ht="19.9" customHeight="1">
      <c r="A197" s="34">
        <v>188</v>
      </c>
      <c r="B197" s="66"/>
      <c r="C197" s="67"/>
      <c r="D197" s="68">
        <f>SUM(Tableau423[[#This Row],[TBI et NBI Mensuel]]*12)</f>
        <v>0</v>
      </c>
      <c r="E197" s="69">
        <f>Tableau423[[#This Row],[NB Heures Mensuelles]]*12</f>
        <v>0</v>
      </c>
      <c r="F197" s="70" t="e">
        <f>Tableau423[[#This Row],[TBI-NBI Annuel]]/Tableau423[[#This Row],[Heures Annuelles]]*1820</f>
        <v>#DIV/0!</v>
      </c>
      <c r="G197" s="29">
        <f t="shared" si="13"/>
        <v>0</v>
      </c>
      <c r="H197" s="71" t="e">
        <f t="shared" si="14"/>
        <v>#DIV/0!</v>
      </c>
      <c r="I197" s="72" t="e">
        <f t="shared" si="15"/>
        <v>#DIV/0!</v>
      </c>
      <c r="J197" s="17"/>
      <c r="K197" s="62"/>
    </row>
    <row r="198" spans="1:11" ht="19.9" customHeight="1">
      <c r="A198" s="34">
        <v>189</v>
      </c>
      <c r="B198" s="66"/>
      <c r="C198" s="67"/>
      <c r="D198" s="68">
        <f>SUM(Tableau423[[#This Row],[TBI et NBI Mensuel]]*12)</f>
        <v>0</v>
      </c>
      <c r="E198" s="69">
        <f>Tableau423[[#This Row],[NB Heures Mensuelles]]*12</f>
        <v>0</v>
      </c>
      <c r="F198" s="70" t="e">
        <f>Tableau423[[#This Row],[TBI-NBI Annuel]]/Tableau423[[#This Row],[Heures Annuelles]]*1820</f>
        <v>#DIV/0!</v>
      </c>
      <c r="G198" s="29">
        <f t="shared" si="13"/>
        <v>0</v>
      </c>
      <c r="H198" s="71" t="e">
        <f t="shared" si="14"/>
        <v>#DIV/0!</v>
      </c>
      <c r="I198" s="72" t="e">
        <f t="shared" si="15"/>
        <v>#DIV/0!</v>
      </c>
      <c r="J198" s="17"/>
      <c r="K198" s="62"/>
    </row>
    <row r="199" spans="1:11" ht="19.9" customHeight="1">
      <c r="A199" s="34">
        <v>190</v>
      </c>
      <c r="B199" s="66"/>
      <c r="C199" s="67"/>
      <c r="D199" s="68">
        <f>SUM(Tableau423[[#This Row],[TBI et NBI Mensuel]]*12)</f>
        <v>0</v>
      </c>
      <c r="E199" s="69">
        <f>Tableau423[[#This Row],[NB Heures Mensuelles]]*12</f>
        <v>0</v>
      </c>
      <c r="F199" s="70" t="e">
        <f>Tableau423[[#This Row],[TBI-NBI Annuel]]/Tableau423[[#This Row],[Heures Annuelles]]*1820</f>
        <v>#DIV/0!</v>
      </c>
      <c r="G199" s="29">
        <f t="shared" si="13"/>
        <v>0</v>
      </c>
      <c r="H199" s="71" t="e">
        <f t="shared" si="14"/>
        <v>#DIV/0!</v>
      </c>
      <c r="I199" s="72" t="e">
        <f t="shared" si="15"/>
        <v>#DIV/0!</v>
      </c>
      <c r="J199" s="17"/>
      <c r="K199" s="62"/>
    </row>
    <row r="200" spans="1:11" ht="19.9" customHeight="1">
      <c r="A200" s="34">
        <v>191</v>
      </c>
      <c r="B200" s="66"/>
      <c r="C200" s="67"/>
      <c r="D200" s="68">
        <f>SUM(Tableau423[[#This Row],[TBI et NBI Mensuel]]*12)</f>
        <v>0</v>
      </c>
      <c r="E200" s="69">
        <f>Tableau423[[#This Row],[NB Heures Mensuelles]]*12</f>
        <v>0</v>
      </c>
      <c r="F200" s="70" t="e">
        <f>Tableau423[[#This Row],[TBI-NBI Annuel]]/Tableau423[[#This Row],[Heures Annuelles]]*1820</f>
        <v>#DIV/0!</v>
      </c>
      <c r="G200" s="29">
        <f t="shared" si="13"/>
        <v>0</v>
      </c>
      <c r="H200" s="71" t="e">
        <f aca="true" t="shared" si="16" ref="H200:H309">IF(G200&lt;=O$12,G200,O$12)</f>
        <v>#DIV/0!</v>
      </c>
      <c r="I200" s="72" t="e">
        <f aca="true" t="shared" si="17" ref="I200:I309">G200-H200</f>
        <v>#DIV/0!</v>
      </c>
      <c r="J200" s="17"/>
      <c r="K200" s="62"/>
    </row>
    <row r="201" spans="1:11" ht="19.9" customHeight="1">
      <c r="A201" s="34">
        <v>192</v>
      </c>
      <c r="B201" s="66"/>
      <c r="C201" s="67"/>
      <c r="D201" s="68">
        <f>SUM(Tableau423[[#This Row],[TBI et NBI Mensuel]]*12)</f>
        <v>0</v>
      </c>
      <c r="E201" s="69">
        <f>Tableau423[[#This Row],[NB Heures Mensuelles]]*12</f>
        <v>0</v>
      </c>
      <c r="F201" s="70" t="e">
        <f>Tableau423[[#This Row],[TBI-NBI Annuel]]/Tableau423[[#This Row],[Heures Annuelles]]*1820</f>
        <v>#DIV/0!</v>
      </c>
      <c r="G201" s="29">
        <f t="shared" si="13"/>
        <v>0</v>
      </c>
      <c r="H201" s="71" t="e">
        <f t="shared" si="16"/>
        <v>#DIV/0!</v>
      </c>
      <c r="I201" s="72" t="e">
        <f t="shared" si="17"/>
        <v>#DIV/0!</v>
      </c>
      <c r="J201" s="17"/>
      <c r="K201" s="62"/>
    </row>
    <row r="202" spans="1:11" ht="19.9" customHeight="1">
      <c r="A202" s="34">
        <v>193</v>
      </c>
      <c r="B202" s="66"/>
      <c r="C202" s="67"/>
      <c r="D202" s="68">
        <f>SUM(Tableau423[[#This Row],[TBI et NBI Mensuel]]*12)</f>
        <v>0</v>
      </c>
      <c r="E202" s="69">
        <f>Tableau423[[#This Row],[NB Heures Mensuelles]]*12</f>
        <v>0</v>
      </c>
      <c r="F202" s="70" t="e">
        <f>Tableau423[[#This Row],[TBI-NBI Annuel]]/Tableau423[[#This Row],[Heures Annuelles]]*1820</f>
        <v>#DIV/0!</v>
      </c>
      <c r="G202" s="29">
        <f aca="true" t="shared" si="18" ref="G202:G265">(D202/12)*1.91%</f>
        <v>0</v>
      </c>
      <c r="H202" s="71" t="e">
        <f t="shared" si="16"/>
        <v>#DIV/0!</v>
      </c>
      <c r="I202" s="72" t="e">
        <f t="shared" si="17"/>
        <v>#DIV/0!</v>
      </c>
      <c r="J202" s="17"/>
      <c r="K202" s="62"/>
    </row>
    <row r="203" spans="1:11" ht="19.9" customHeight="1">
      <c r="A203" s="34">
        <v>194</v>
      </c>
      <c r="B203" s="66"/>
      <c r="C203" s="67"/>
      <c r="D203" s="68">
        <f>SUM(Tableau423[[#This Row],[TBI et NBI Mensuel]]*12)</f>
        <v>0</v>
      </c>
      <c r="E203" s="69">
        <f>Tableau423[[#This Row],[NB Heures Mensuelles]]*12</f>
        <v>0</v>
      </c>
      <c r="F203" s="70" t="e">
        <f>Tableau423[[#This Row],[TBI-NBI Annuel]]/Tableau423[[#This Row],[Heures Annuelles]]*1820</f>
        <v>#DIV/0!</v>
      </c>
      <c r="G203" s="29">
        <f t="shared" si="18"/>
        <v>0</v>
      </c>
      <c r="H203" s="71" t="e">
        <f t="shared" si="16"/>
        <v>#DIV/0!</v>
      </c>
      <c r="I203" s="72" t="e">
        <f t="shared" si="17"/>
        <v>#DIV/0!</v>
      </c>
      <c r="J203" s="17"/>
      <c r="K203" s="62"/>
    </row>
    <row r="204" spans="1:11" ht="19.9" customHeight="1">
      <c r="A204" s="34">
        <v>195</v>
      </c>
      <c r="B204" s="66"/>
      <c r="C204" s="67"/>
      <c r="D204" s="68">
        <f>SUM(Tableau423[[#This Row],[TBI et NBI Mensuel]]*12)</f>
        <v>0</v>
      </c>
      <c r="E204" s="69">
        <f>Tableau423[[#This Row],[NB Heures Mensuelles]]*12</f>
        <v>0</v>
      </c>
      <c r="F204" s="70" t="e">
        <f>Tableau423[[#This Row],[TBI-NBI Annuel]]/Tableau423[[#This Row],[Heures Annuelles]]*1820</f>
        <v>#DIV/0!</v>
      </c>
      <c r="G204" s="29">
        <f t="shared" si="18"/>
        <v>0</v>
      </c>
      <c r="H204" s="71" t="e">
        <f t="shared" si="16"/>
        <v>#DIV/0!</v>
      </c>
      <c r="I204" s="72" t="e">
        <f t="shared" si="17"/>
        <v>#DIV/0!</v>
      </c>
      <c r="J204" s="17"/>
      <c r="K204" s="62"/>
    </row>
    <row r="205" spans="1:11" ht="19.9" customHeight="1">
      <c r="A205" s="34">
        <v>196</v>
      </c>
      <c r="B205" s="66"/>
      <c r="C205" s="67"/>
      <c r="D205" s="68">
        <f>SUM(Tableau423[[#This Row],[TBI et NBI Mensuel]]*12)</f>
        <v>0</v>
      </c>
      <c r="E205" s="69">
        <f>Tableau423[[#This Row],[NB Heures Mensuelles]]*12</f>
        <v>0</v>
      </c>
      <c r="F205" s="70" t="e">
        <f>Tableau423[[#This Row],[TBI-NBI Annuel]]/Tableau423[[#This Row],[Heures Annuelles]]*1820</f>
        <v>#DIV/0!</v>
      </c>
      <c r="G205" s="29">
        <f t="shared" si="18"/>
        <v>0</v>
      </c>
      <c r="H205" s="71" t="e">
        <f t="shared" si="16"/>
        <v>#DIV/0!</v>
      </c>
      <c r="I205" s="72" t="e">
        <f t="shared" si="17"/>
        <v>#DIV/0!</v>
      </c>
      <c r="J205" s="17"/>
      <c r="K205" s="62"/>
    </row>
    <row r="206" spans="1:11" ht="19.9" customHeight="1">
      <c r="A206" s="34">
        <v>197</v>
      </c>
      <c r="B206" s="66"/>
      <c r="C206" s="67"/>
      <c r="D206" s="68">
        <f>SUM(Tableau423[[#This Row],[TBI et NBI Mensuel]]*12)</f>
        <v>0</v>
      </c>
      <c r="E206" s="69">
        <f>Tableau423[[#This Row],[NB Heures Mensuelles]]*12</f>
        <v>0</v>
      </c>
      <c r="F206" s="70" t="e">
        <f>Tableau423[[#This Row],[TBI-NBI Annuel]]/Tableau423[[#This Row],[Heures Annuelles]]*1820</f>
        <v>#DIV/0!</v>
      </c>
      <c r="G206" s="29">
        <f t="shared" si="18"/>
        <v>0</v>
      </c>
      <c r="H206" s="71" t="e">
        <f t="shared" si="16"/>
        <v>#DIV/0!</v>
      </c>
      <c r="I206" s="72" t="e">
        <f t="shared" si="17"/>
        <v>#DIV/0!</v>
      </c>
      <c r="J206" s="17"/>
      <c r="K206" s="62"/>
    </row>
    <row r="207" spans="1:11" ht="19.9" customHeight="1">
      <c r="A207" s="34">
        <v>198</v>
      </c>
      <c r="B207" s="66"/>
      <c r="C207" s="67"/>
      <c r="D207" s="68">
        <f>SUM(Tableau423[[#This Row],[TBI et NBI Mensuel]]*12)</f>
        <v>0</v>
      </c>
      <c r="E207" s="69">
        <f>Tableau423[[#This Row],[NB Heures Mensuelles]]*12</f>
        <v>0</v>
      </c>
      <c r="F207" s="70" t="e">
        <f>Tableau423[[#This Row],[TBI-NBI Annuel]]/Tableau423[[#This Row],[Heures Annuelles]]*1820</f>
        <v>#DIV/0!</v>
      </c>
      <c r="G207" s="29">
        <f t="shared" si="18"/>
        <v>0</v>
      </c>
      <c r="H207" s="71" t="e">
        <f t="shared" si="16"/>
        <v>#DIV/0!</v>
      </c>
      <c r="I207" s="72" t="e">
        <f t="shared" si="17"/>
        <v>#DIV/0!</v>
      </c>
      <c r="J207" s="17"/>
      <c r="K207" s="62"/>
    </row>
    <row r="208" spans="1:11" ht="19.9" customHeight="1">
      <c r="A208" s="34">
        <v>199</v>
      </c>
      <c r="B208" s="66"/>
      <c r="C208" s="67"/>
      <c r="D208" s="68">
        <f>SUM(Tableau423[[#This Row],[TBI et NBI Mensuel]]*12)</f>
        <v>0</v>
      </c>
      <c r="E208" s="69">
        <f>Tableau423[[#This Row],[NB Heures Mensuelles]]*12</f>
        <v>0</v>
      </c>
      <c r="F208" s="70" t="e">
        <f>Tableau423[[#This Row],[TBI-NBI Annuel]]/Tableau423[[#This Row],[Heures Annuelles]]*1820</f>
        <v>#DIV/0!</v>
      </c>
      <c r="G208" s="29">
        <f t="shared" si="18"/>
        <v>0</v>
      </c>
      <c r="H208" s="71" t="e">
        <f t="shared" si="16"/>
        <v>#DIV/0!</v>
      </c>
      <c r="I208" s="72" t="e">
        <f t="shared" si="17"/>
        <v>#DIV/0!</v>
      </c>
      <c r="J208" s="17"/>
      <c r="K208" s="62"/>
    </row>
    <row r="209" spans="1:11" ht="19.9" customHeight="1">
      <c r="A209" s="34">
        <v>200</v>
      </c>
      <c r="B209" s="66"/>
      <c r="C209" s="67"/>
      <c r="D209" s="68">
        <f>SUM(Tableau423[[#This Row],[TBI et NBI Mensuel]]*12)</f>
        <v>0</v>
      </c>
      <c r="E209" s="69">
        <f>Tableau423[[#This Row],[NB Heures Mensuelles]]*12</f>
        <v>0</v>
      </c>
      <c r="F209" s="70" t="e">
        <f>Tableau423[[#This Row],[TBI-NBI Annuel]]/Tableau423[[#This Row],[Heures Annuelles]]*1820</f>
        <v>#DIV/0!</v>
      </c>
      <c r="G209" s="29">
        <f t="shared" si="18"/>
        <v>0</v>
      </c>
      <c r="H209" s="71" t="e">
        <f aca="true" t="shared" si="19" ref="H209:H240">IF(G209&lt;=O$12,G209,O$12)</f>
        <v>#DIV/0!</v>
      </c>
      <c r="I209" s="72" t="e">
        <f aca="true" t="shared" si="20" ref="I209:I240">G209-H209</f>
        <v>#DIV/0!</v>
      </c>
      <c r="J209" s="17"/>
      <c r="K209" s="62"/>
    </row>
    <row r="210" spans="1:11" ht="19.9" customHeight="1">
      <c r="A210" s="34">
        <v>201</v>
      </c>
      <c r="B210" s="66"/>
      <c r="C210" s="67"/>
      <c r="D210" s="68">
        <f>SUM(Tableau423[[#This Row],[TBI et NBI Mensuel]]*12)</f>
        <v>0</v>
      </c>
      <c r="E210" s="69">
        <f>Tableau423[[#This Row],[NB Heures Mensuelles]]*12</f>
        <v>0</v>
      </c>
      <c r="F210" s="70" t="e">
        <f>Tableau423[[#This Row],[TBI-NBI Annuel]]/Tableau423[[#This Row],[Heures Annuelles]]*1820</f>
        <v>#DIV/0!</v>
      </c>
      <c r="G210" s="29">
        <f t="shared" si="18"/>
        <v>0</v>
      </c>
      <c r="H210" s="71" t="e">
        <f t="shared" si="19"/>
        <v>#DIV/0!</v>
      </c>
      <c r="I210" s="72" t="e">
        <f t="shared" si="20"/>
        <v>#DIV/0!</v>
      </c>
      <c r="J210" s="17"/>
      <c r="K210" s="62"/>
    </row>
    <row r="211" spans="1:11" ht="19.9" customHeight="1">
      <c r="A211" s="34">
        <v>202</v>
      </c>
      <c r="B211" s="66"/>
      <c r="C211" s="67"/>
      <c r="D211" s="68">
        <f>SUM(Tableau423[[#This Row],[TBI et NBI Mensuel]]*12)</f>
        <v>0</v>
      </c>
      <c r="E211" s="69">
        <f>Tableau423[[#This Row],[NB Heures Mensuelles]]*12</f>
        <v>0</v>
      </c>
      <c r="F211" s="70" t="e">
        <f>Tableau423[[#This Row],[TBI-NBI Annuel]]/Tableau423[[#This Row],[Heures Annuelles]]*1820</f>
        <v>#DIV/0!</v>
      </c>
      <c r="G211" s="29">
        <f t="shared" si="18"/>
        <v>0</v>
      </c>
      <c r="H211" s="71" t="e">
        <f t="shared" si="19"/>
        <v>#DIV/0!</v>
      </c>
      <c r="I211" s="72" t="e">
        <f t="shared" si="20"/>
        <v>#DIV/0!</v>
      </c>
      <c r="J211" s="17"/>
      <c r="K211" s="62"/>
    </row>
    <row r="212" spans="1:11" ht="19.9" customHeight="1">
      <c r="A212" s="34">
        <v>203</v>
      </c>
      <c r="B212" s="66"/>
      <c r="C212" s="67"/>
      <c r="D212" s="68">
        <f>SUM(Tableau423[[#This Row],[TBI et NBI Mensuel]]*12)</f>
        <v>0</v>
      </c>
      <c r="E212" s="69">
        <f>Tableau423[[#This Row],[NB Heures Mensuelles]]*12</f>
        <v>0</v>
      </c>
      <c r="F212" s="70" t="e">
        <f>Tableau423[[#This Row],[TBI-NBI Annuel]]/Tableau423[[#This Row],[Heures Annuelles]]*1820</f>
        <v>#DIV/0!</v>
      </c>
      <c r="G212" s="29">
        <f t="shared" si="18"/>
        <v>0</v>
      </c>
      <c r="H212" s="71" t="e">
        <f t="shared" si="19"/>
        <v>#DIV/0!</v>
      </c>
      <c r="I212" s="72" t="e">
        <f t="shared" si="20"/>
        <v>#DIV/0!</v>
      </c>
      <c r="J212" s="17"/>
      <c r="K212" s="62"/>
    </row>
    <row r="213" spans="1:11" ht="19.9" customHeight="1">
      <c r="A213" s="34">
        <v>204</v>
      </c>
      <c r="B213" s="66"/>
      <c r="C213" s="67"/>
      <c r="D213" s="68">
        <f>SUM(Tableau423[[#This Row],[TBI et NBI Mensuel]]*12)</f>
        <v>0</v>
      </c>
      <c r="E213" s="69">
        <f>Tableau423[[#This Row],[NB Heures Mensuelles]]*12</f>
        <v>0</v>
      </c>
      <c r="F213" s="70" t="e">
        <f>Tableau423[[#This Row],[TBI-NBI Annuel]]/Tableau423[[#This Row],[Heures Annuelles]]*1820</f>
        <v>#DIV/0!</v>
      </c>
      <c r="G213" s="29">
        <f t="shared" si="18"/>
        <v>0</v>
      </c>
      <c r="H213" s="71" t="e">
        <f t="shared" si="19"/>
        <v>#DIV/0!</v>
      </c>
      <c r="I213" s="72" t="e">
        <f t="shared" si="20"/>
        <v>#DIV/0!</v>
      </c>
      <c r="J213" s="17"/>
      <c r="K213" s="62"/>
    </row>
    <row r="214" spans="1:11" ht="19.9" customHeight="1">
      <c r="A214" s="34">
        <v>205</v>
      </c>
      <c r="B214" s="66"/>
      <c r="C214" s="67"/>
      <c r="D214" s="68">
        <f>SUM(Tableau423[[#This Row],[TBI et NBI Mensuel]]*12)</f>
        <v>0</v>
      </c>
      <c r="E214" s="69">
        <f>Tableau423[[#This Row],[NB Heures Mensuelles]]*12</f>
        <v>0</v>
      </c>
      <c r="F214" s="70" t="e">
        <f>Tableau423[[#This Row],[TBI-NBI Annuel]]/Tableau423[[#This Row],[Heures Annuelles]]*1820</f>
        <v>#DIV/0!</v>
      </c>
      <c r="G214" s="29">
        <f t="shared" si="18"/>
        <v>0</v>
      </c>
      <c r="H214" s="71" t="e">
        <f t="shared" si="19"/>
        <v>#DIV/0!</v>
      </c>
      <c r="I214" s="72" t="e">
        <f t="shared" si="20"/>
        <v>#DIV/0!</v>
      </c>
      <c r="J214" s="17"/>
      <c r="K214" s="62"/>
    </row>
    <row r="215" spans="1:11" ht="19.9" customHeight="1">
      <c r="A215" s="34">
        <v>206</v>
      </c>
      <c r="B215" s="66"/>
      <c r="C215" s="67"/>
      <c r="D215" s="68">
        <f>SUM(Tableau423[[#This Row],[TBI et NBI Mensuel]]*12)</f>
        <v>0</v>
      </c>
      <c r="E215" s="69">
        <f>Tableau423[[#This Row],[NB Heures Mensuelles]]*12</f>
        <v>0</v>
      </c>
      <c r="F215" s="70" t="e">
        <f>Tableau423[[#This Row],[TBI-NBI Annuel]]/Tableau423[[#This Row],[Heures Annuelles]]*1820</f>
        <v>#DIV/0!</v>
      </c>
      <c r="G215" s="29">
        <f t="shared" si="18"/>
        <v>0</v>
      </c>
      <c r="H215" s="71" t="e">
        <f t="shared" si="19"/>
        <v>#DIV/0!</v>
      </c>
      <c r="I215" s="72" t="e">
        <f t="shared" si="20"/>
        <v>#DIV/0!</v>
      </c>
      <c r="J215" s="17"/>
      <c r="K215" s="62"/>
    </row>
    <row r="216" spans="1:11" ht="19.9" customHeight="1">
      <c r="A216" s="34">
        <v>207</v>
      </c>
      <c r="B216" s="66"/>
      <c r="C216" s="67"/>
      <c r="D216" s="68">
        <f>SUM(Tableau423[[#This Row],[TBI et NBI Mensuel]]*12)</f>
        <v>0</v>
      </c>
      <c r="E216" s="69">
        <f>Tableau423[[#This Row],[NB Heures Mensuelles]]*12</f>
        <v>0</v>
      </c>
      <c r="F216" s="70" t="e">
        <f>Tableau423[[#This Row],[TBI-NBI Annuel]]/Tableau423[[#This Row],[Heures Annuelles]]*1820</f>
        <v>#DIV/0!</v>
      </c>
      <c r="G216" s="29">
        <f t="shared" si="18"/>
        <v>0</v>
      </c>
      <c r="H216" s="71" t="e">
        <f t="shared" si="19"/>
        <v>#DIV/0!</v>
      </c>
      <c r="I216" s="72" t="e">
        <f t="shared" si="20"/>
        <v>#DIV/0!</v>
      </c>
      <c r="J216" s="17"/>
      <c r="K216" s="62"/>
    </row>
    <row r="217" spans="1:11" ht="19.9" customHeight="1">
      <c r="A217" s="34">
        <v>208</v>
      </c>
      <c r="B217" s="66"/>
      <c r="C217" s="67"/>
      <c r="D217" s="68">
        <f>SUM(Tableau423[[#This Row],[TBI et NBI Mensuel]]*12)</f>
        <v>0</v>
      </c>
      <c r="E217" s="69">
        <f>Tableau423[[#This Row],[NB Heures Mensuelles]]*12</f>
        <v>0</v>
      </c>
      <c r="F217" s="70" t="e">
        <f>Tableau423[[#This Row],[TBI-NBI Annuel]]/Tableau423[[#This Row],[Heures Annuelles]]*1820</f>
        <v>#DIV/0!</v>
      </c>
      <c r="G217" s="29">
        <f t="shared" si="18"/>
        <v>0</v>
      </c>
      <c r="H217" s="71" t="e">
        <f t="shared" si="19"/>
        <v>#DIV/0!</v>
      </c>
      <c r="I217" s="72" t="e">
        <f t="shared" si="20"/>
        <v>#DIV/0!</v>
      </c>
      <c r="J217" s="17"/>
      <c r="K217" s="62"/>
    </row>
    <row r="218" spans="1:11" ht="19.9" customHeight="1">
      <c r="A218" s="34">
        <v>209</v>
      </c>
      <c r="B218" s="66"/>
      <c r="C218" s="67"/>
      <c r="D218" s="68">
        <f>SUM(Tableau423[[#This Row],[TBI et NBI Mensuel]]*12)</f>
        <v>0</v>
      </c>
      <c r="E218" s="69">
        <f>Tableau423[[#This Row],[NB Heures Mensuelles]]*12</f>
        <v>0</v>
      </c>
      <c r="F218" s="70" t="e">
        <f>Tableau423[[#This Row],[TBI-NBI Annuel]]/Tableau423[[#This Row],[Heures Annuelles]]*1820</f>
        <v>#DIV/0!</v>
      </c>
      <c r="G218" s="29">
        <f t="shared" si="18"/>
        <v>0</v>
      </c>
      <c r="H218" s="71" t="e">
        <f t="shared" si="19"/>
        <v>#DIV/0!</v>
      </c>
      <c r="I218" s="72" t="e">
        <f t="shared" si="20"/>
        <v>#DIV/0!</v>
      </c>
      <c r="J218" s="17"/>
      <c r="K218" s="62"/>
    </row>
    <row r="219" spans="1:11" ht="19.9" customHeight="1">
      <c r="A219" s="34">
        <v>210</v>
      </c>
      <c r="B219" s="66"/>
      <c r="C219" s="67"/>
      <c r="D219" s="68">
        <f>SUM(Tableau423[[#This Row],[TBI et NBI Mensuel]]*12)</f>
        <v>0</v>
      </c>
      <c r="E219" s="69">
        <f>Tableau423[[#This Row],[NB Heures Mensuelles]]*12</f>
        <v>0</v>
      </c>
      <c r="F219" s="70" t="e">
        <f>Tableau423[[#This Row],[TBI-NBI Annuel]]/Tableau423[[#This Row],[Heures Annuelles]]*1820</f>
        <v>#DIV/0!</v>
      </c>
      <c r="G219" s="29">
        <f t="shared" si="18"/>
        <v>0</v>
      </c>
      <c r="H219" s="71" t="e">
        <f t="shared" si="19"/>
        <v>#DIV/0!</v>
      </c>
      <c r="I219" s="72" t="e">
        <f t="shared" si="20"/>
        <v>#DIV/0!</v>
      </c>
      <c r="J219" s="17"/>
      <c r="K219" s="62"/>
    </row>
    <row r="220" spans="1:11" ht="19.9" customHeight="1">
      <c r="A220" s="34">
        <v>211</v>
      </c>
      <c r="B220" s="66"/>
      <c r="C220" s="67"/>
      <c r="D220" s="68">
        <f>SUM(Tableau423[[#This Row],[TBI et NBI Mensuel]]*12)</f>
        <v>0</v>
      </c>
      <c r="E220" s="69">
        <f>Tableau423[[#This Row],[NB Heures Mensuelles]]*12</f>
        <v>0</v>
      </c>
      <c r="F220" s="70" t="e">
        <f>Tableau423[[#This Row],[TBI-NBI Annuel]]/Tableau423[[#This Row],[Heures Annuelles]]*1820</f>
        <v>#DIV/0!</v>
      </c>
      <c r="G220" s="29">
        <f t="shared" si="18"/>
        <v>0</v>
      </c>
      <c r="H220" s="71" t="e">
        <f t="shared" si="19"/>
        <v>#DIV/0!</v>
      </c>
      <c r="I220" s="72" t="e">
        <f t="shared" si="20"/>
        <v>#DIV/0!</v>
      </c>
      <c r="J220" s="17"/>
      <c r="K220" s="62"/>
    </row>
    <row r="221" spans="1:11" ht="19.9" customHeight="1">
      <c r="A221" s="34">
        <v>212</v>
      </c>
      <c r="B221" s="66"/>
      <c r="C221" s="67"/>
      <c r="D221" s="68">
        <f>SUM(Tableau423[[#This Row],[TBI et NBI Mensuel]]*12)</f>
        <v>0</v>
      </c>
      <c r="E221" s="69">
        <f>Tableau423[[#This Row],[NB Heures Mensuelles]]*12</f>
        <v>0</v>
      </c>
      <c r="F221" s="70" t="e">
        <f>Tableau423[[#This Row],[TBI-NBI Annuel]]/Tableau423[[#This Row],[Heures Annuelles]]*1820</f>
        <v>#DIV/0!</v>
      </c>
      <c r="G221" s="29">
        <f t="shared" si="18"/>
        <v>0</v>
      </c>
      <c r="H221" s="71" t="e">
        <f t="shared" si="19"/>
        <v>#DIV/0!</v>
      </c>
      <c r="I221" s="72" t="e">
        <f t="shared" si="20"/>
        <v>#DIV/0!</v>
      </c>
      <c r="J221" s="17"/>
      <c r="K221" s="62"/>
    </row>
    <row r="222" spans="1:11" ht="19.9" customHeight="1">
      <c r="A222" s="34">
        <v>213</v>
      </c>
      <c r="B222" s="66"/>
      <c r="C222" s="67"/>
      <c r="D222" s="68">
        <f>SUM(Tableau423[[#This Row],[TBI et NBI Mensuel]]*12)</f>
        <v>0</v>
      </c>
      <c r="E222" s="69">
        <f>Tableau423[[#This Row],[NB Heures Mensuelles]]*12</f>
        <v>0</v>
      </c>
      <c r="F222" s="70" t="e">
        <f>Tableau423[[#This Row],[TBI-NBI Annuel]]/Tableau423[[#This Row],[Heures Annuelles]]*1820</f>
        <v>#DIV/0!</v>
      </c>
      <c r="G222" s="29">
        <f t="shared" si="18"/>
        <v>0</v>
      </c>
      <c r="H222" s="71" t="e">
        <f t="shared" si="19"/>
        <v>#DIV/0!</v>
      </c>
      <c r="I222" s="72" t="e">
        <f t="shared" si="20"/>
        <v>#DIV/0!</v>
      </c>
      <c r="J222" s="17"/>
      <c r="K222" s="62"/>
    </row>
    <row r="223" spans="1:11" ht="19.9" customHeight="1">
      <c r="A223" s="34">
        <v>214</v>
      </c>
      <c r="B223" s="66"/>
      <c r="C223" s="67"/>
      <c r="D223" s="68">
        <f>SUM(Tableau423[[#This Row],[TBI et NBI Mensuel]]*12)</f>
        <v>0</v>
      </c>
      <c r="E223" s="69">
        <f>Tableau423[[#This Row],[NB Heures Mensuelles]]*12</f>
        <v>0</v>
      </c>
      <c r="F223" s="70" t="e">
        <f>Tableau423[[#This Row],[TBI-NBI Annuel]]/Tableau423[[#This Row],[Heures Annuelles]]*1820</f>
        <v>#DIV/0!</v>
      </c>
      <c r="G223" s="29">
        <f t="shared" si="18"/>
        <v>0</v>
      </c>
      <c r="H223" s="71" t="e">
        <f t="shared" si="19"/>
        <v>#DIV/0!</v>
      </c>
      <c r="I223" s="72" t="e">
        <f t="shared" si="20"/>
        <v>#DIV/0!</v>
      </c>
      <c r="J223" s="17"/>
      <c r="K223" s="62"/>
    </row>
    <row r="224" spans="1:11" ht="19.9" customHeight="1">
      <c r="A224" s="34">
        <v>215</v>
      </c>
      <c r="B224" s="66"/>
      <c r="C224" s="67"/>
      <c r="D224" s="68">
        <f>SUM(Tableau423[[#This Row],[TBI et NBI Mensuel]]*12)</f>
        <v>0</v>
      </c>
      <c r="E224" s="69">
        <f>Tableau423[[#This Row],[NB Heures Mensuelles]]*12</f>
        <v>0</v>
      </c>
      <c r="F224" s="70" t="e">
        <f>Tableau423[[#This Row],[TBI-NBI Annuel]]/Tableau423[[#This Row],[Heures Annuelles]]*1820</f>
        <v>#DIV/0!</v>
      </c>
      <c r="G224" s="29">
        <f t="shared" si="18"/>
        <v>0</v>
      </c>
      <c r="H224" s="71" t="e">
        <f t="shared" si="19"/>
        <v>#DIV/0!</v>
      </c>
      <c r="I224" s="72" t="e">
        <f t="shared" si="20"/>
        <v>#DIV/0!</v>
      </c>
      <c r="J224" s="17"/>
      <c r="K224" s="62"/>
    </row>
    <row r="225" spans="1:11" ht="19.9" customHeight="1">
      <c r="A225" s="34">
        <v>216</v>
      </c>
      <c r="B225" s="66"/>
      <c r="C225" s="67"/>
      <c r="D225" s="68">
        <f>SUM(Tableau423[[#This Row],[TBI et NBI Mensuel]]*12)</f>
        <v>0</v>
      </c>
      <c r="E225" s="69">
        <f>Tableau423[[#This Row],[NB Heures Mensuelles]]*12</f>
        <v>0</v>
      </c>
      <c r="F225" s="70" t="e">
        <f>Tableau423[[#This Row],[TBI-NBI Annuel]]/Tableau423[[#This Row],[Heures Annuelles]]*1820</f>
        <v>#DIV/0!</v>
      </c>
      <c r="G225" s="29">
        <f t="shared" si="18"/>
        <v>0</v>
      </c>
      <c r="H225" s="71" t="e">
        <f t="shared" si="19"/>
        <v>#DIV/0!</v>
      </c>
      <c r="I225" s="72" t="e">
        <f t="shared" si="20"/>
        <v>#DIV/0!</v>
      </c>
      <c r="J225" s="17"/>
      <c r="K225" s="62"/>
    </row>
    <row r="226" spans="1:11" ht="19.9" customHeight="1">
      <c r="A226" s="34">
        <v>217</v>
      </c>
      <c r="B226" s="66"/>
      <c r="C226" s="67"/>
      <c r="D226" s="68">
        <f>SUM(Tableau423[[#This Row],[TBI et NBI Mensuel]]*12)</f>
        <v>0</v>
      </c>
      <c r="E226" s="69">
        <f>Tableau423[[#This Row],[NB Heures Mensuelles]]*12</f>
        <v>0</v>
      </c>
      <c r="F226" s="70" t="e">
        <f>Tableau423[[#This Row],[TBI-NBI Annuel]]/Tableau423[[#This Row],[Heures Annuelles]]*1820</f>
        <v>#DIV/0!</v>
      </c>
      <c r="G226" s="29">
        <f t="shared" si="18"/>
        <v>0</v>
      </c>
      <c r="H226" s="71" t="e">
        <f t="shared" si="19"/>
        <v>#DIV/0!</v>
      </c>
      <c r="I226" s="72" t="e">
        <f t="shared" si="20"/>
        <v>#DIV/0!</v>
      </c>
      <c r="J226" s="17"/>
      <c r="K226" s="62"/>
    </row>
    <row r="227" spans="1:11" ht="19.9" customHeight="1">
      <c r="A227" s="34">
        <v>218</v>
      </c>
      <c r="B227" s="66"/>
      <c r="C227" s="67"/>
      <c r="D227" s="68">
        <f>SUM(Tableau423[[#This Row],[TBI et NBI Mensuel]]*12)</f>
        <v>0</v>
      </c>
      <c r="E227" s="69">
        <f>Tableau423[[#This Row],[NB Heures Mensuelles]]*12</f>
        <v>0</v>
      </c>
      <c r="F227" s="70" t="e">
        <f>Tableau423[[#This Row],[TBI-NBI Annuel]]/Tableau423[[#This Row],[Heures Annuelles]]*1820</f>
        <v>#DIV/0!</v>
      </c>
      <c r="G227" s="29">
        <f t="shared" si="18"/>
        <v>0</v>
      </c>
      <c r="H227" s="71" t="e">
        <f t="shared" si="19"/>
        <v>#DIV/0!</v>
      </c>
      <c r="I227" s="72" t="e">
        <f t="shared" si="20"/>
        <v>#DIV/0!</v>
      </c>
      <c r="J227" s="17"/>
      <c r="K227" s="62"/>
    </row>
    <row r="228" spans="1:11" ht="19.9" customHeight="1">
      <c r="A228" s="34">
        <v>219</v>
      </c>
      <c r="B228" s="66"/>
      <c r="C228" s="67"/>
      <c r="D228" s="68">
        <f>SUM(Tableau423[[#This Row],[TBI et NBI Mensuel]]*12)</f>
        <v>0</v>
      </c>
      <c r="E228" s="69">
        <f>Tableau423[[#This Row],[NB Heures Mensuelles]]*12</f>
        <v>0</v>
      </c>
      <c r="F228" s="70" t="e">
        <f>Tableau423[[#This Row],[TBI-NBI Annuel]]/Tableau423[[#This Row],[Heures Annuelles]]*1820</f>
        <v>#DIV/0!</v>
      </c>
      <c r="G228" s="29">
        <f t="shared" si="18"/>
        <v>0</v>
      </c>
      <c r="H228" s="71" t="e">
        <f t="shared" si="19"/>
        <v>#DIV/0!</v>
      </c>
      <c r="I228" s="72" t="e">
        <f t="shared" si="20"/>
        <v>#DIV/0!</v>
      </c>
      <c r="J228" s="17"/>
      <c r="K228" s="62"/>
    </row>
    <row r="229" spans="1:11" ht="19.9" customHeight="1">
      <c r="A229" s="34">
        <v>220</v>
      </c>
      <c r="B229" s="66"/>
      <c r="C229" s="67"/>
      <c r="D229" s="68">
        <f>SUM(Tableau423[[#This Row],[TBI et NBI Mensuel]]*12)</f>
        <v>0</v>
      </c>
      <c r="E229" s="69">
        <f>Tableau423[[#This Row],[NB Heures Mensuelles]]*12</f>
        <v>0</v>
      </c>
      <c r="F229" s="70" t="e">
        <f>Tableau423[[#This Row],[TBI-NBI Annuel]]/Tableau423[[#This Row],[Heures Annuelles]]*1820</f>
        <v>#DIV/0!</v>
      </c>
      <c r="G229" s="29">
        <f t="shared" si="18"/>
        <v>0</v>
      </c>
      <c r="H229" s="71" t="e">
        <f t="shared" si="19"/>
        <v>#DIV/0!</v>
      </c>
      <c r="I229" s="72" t="e">
        <f t="shared" si="20"/>
        <v>#DIV/0!</v>
      </c>
      <c r="J229" s="17"/>
      <c r="K229" s="62"/>
    </row>
    <row r="230" spans="1:11" ht="19.9" customHeight="1">
      <c r="A230" s="34">
        <v>221</v>
      </c>
      <c r="B230" s="66"/>
      <c r="C230" s="67"/>
      <c r="D230" s="68">
        <f>SUM(Tableau423[[#This Row],[TBI et NBI Mensuel]]*12)</f>
        <v>0</v>
      </c>
      <c r="E230" s="69">
        <f>Tableau423[[#This Row],[NB Heures Mensuelles]]*12</f>
        <v>0</v>
      </c>
      <c r="F230" s="70" t="e">
        <f>Tableau423[[#This Row],[TBI-NBI Annuel]]/Tableau423[[#This Row],[Heures Annuelles]]*1820</f>
        <v>#DIV/0!</v>
      </c>
      <c r="G230" s="29">
        <f t="shared" si="18"/>
        <v>0</v>
      </c>
      <c r="H230" s="71" t="e">
        <f t="shared" si="19"/>
        <v>#DIV/0!</v>
      </c>
      <c r="I230" s="72" t="e">
        <f t="shared" si="20"/>
        <v>#DIV/0!</v>
      </c>
      <c r="J230" s="17"/>
      <c r="K230" s="62"/>
    </row>
    <row r="231" spans="1:11" ht="19.9" customHeight="1">
      <c r="A231" s="34">
        <v>222</v>
      </c>
      <c r="B231" s="66"/>
      <c r="C231" s="67"/>
      <c r="D231" s="68">
        <f>SUM(Tableau423[[#This Row],[TBI et NBI Mensuel]]*12)</f>
        <v>0</v>
      </c>
      <c r="E231" s="69">
        <f>Tableau423[[#This Row],[NB Heures Mensuelles]]*12</f>
        <v>0</v>
      </c>
      <c r="F231" s="70" t="e">
        <f>Tableau423[[#This Row],[TBI-NBI Annuel]]/Tableau423[[#This Row],[Heures Annuelles]]*1820</f>
        <v>#DIV/0!</v>
      </c>
      <c r="G231" s="29">
        <f t="shared" si="18"/>
        <v>0</v>
      </c>
      <c r="H231" s="71" t="e">
        <f t="shared" si="19"/>
        <v>#DIV/0!</v>
      </c>
      <c r="I231" s="72" t="e">
        <f t="shared" si="20"/>
        <v>#DIV/0!</v>
      </c>
      <c r="J231" s="17"/>
      <c r="K231" s="62"/>
    </row>
    <row r="232" spans="1:11" ht="19.9" customHeight="1">
      <c r="A232" s="34">
        <v>223</v>
      </c>
      <c r="B232" s="66"/>
      <c r="C232" s="67"/>
      <c r="D232" s="68">
        <f>SUM(Tableau423[[#This Row],[TBI et NBI Mensuel]]*12)</f>
        <v>0</v>
      </c>
      <c r="E232" s="69">
        <f>Tableau423[[#This Row],[NB Heures Mensuelles]]*12</f>
        <v>0</v>
      </c>
      <c r="F232" s="70" t="e">
        <f>Tableau423[[#This Row],[TBI-NBI Annuel]]/Tableau423[[#This Row],[Heures Annuelles]]*1820</f>
        <v>#DIV/0!</v>
      </c>
      <c r="G232" s="29">
        <f t="shared" si="18"/>
        <v>0</v>
      </c>
      <c r="H232" s="71" t="e">
        <f t="shared" si="19"/>
        <v>#DIV/0!</v>
      </c>
      <c r="I232" s="72" t="e">
        <f t="shared" si="20"/>
        <v>#DIV/0!</v>
      </c>
      <c r="J232" s="17"/>
      <c r="K232" s="62"/>
    </row>
    <row r="233" spans="1:11" ht="19.9" customHeight="1">
      <c r="A233" s="34">
        <v>224</v>
      </c>
      <c r="B233" s="66"/>
      <c r="C233" s="67"/>
      <c r="D233" s="68">
        <f>SUM(Tableau423[[#This Row],[TBI et NBI Mensuel]]*12)</f>
        <v>0</v>
      </c>
      <c r="E233" s="69">
        <f>Tableau423[[#This Row],[NB Heures Mensuelles]]*12</f>
        <v>0</v>
      </c>
      <c r="F233" s="70" t="e">
        <f>Tableau423[[#This Row],[TBI-NBI Annuel]]/Tableau423[[#This Row],[Heures Annuelles]]*1820</f>
        <v>#DIV/0!</v>
      </c>
      <c r="G233" s="29">
        <f t="shared" si="18"/>
        <v>0</v>
      </c>
      <c r="H233" s="71" t="e">
        <f t="shared" si="19"/>
        <v>#DIV/0!</v>
      </c>
      <c r="I233" s="72" t="e">
        <f t="shared" si="20"/>
        <v>#DIV/0!</v>
      </c>
      <c r="J233" s="17"/>
      <c r="K233" s="62"/>
    </row>
    <row r="234" spans="1:11" ht="19.9" customHeight="1">
      <c r="A234" s="34">
        <v>225</v>
      </c>
      <c r="B234" s="66"/>
      <c r="C234" s="67"/>
      <c r="D234" s="68">
        <f>SUM(Tableau423[[#This Row],[TBI et NBI Mensuel]]*12)</f>
        <v>0</v>
      </c>
      <c r="E234" s="69">
        <f>Tableau423[[#This Row],[NB Heures Mensuelles]]*12</f>
        <v>0</v>
      </c>
      <c r="F234" s="70" t="e">
        <f>Tableau423[[#This Row],[TBI-NBI Annuel]]/Tableau423[[#This Row],[Heures Annuelles]]*1820</f>
        <v>#DIV/0!</v>
      </c>
      <c r="G234" s="29">
        <f t="shared" si="18"/>
        <v>0</v>
      </c>
      <c r="H234" s="71" t="e">
        <f t="shared" si="19"/>
        <v>#DIV/0!</v>
      </c>
      <c r="I234" s="72" t="e">
        <f t="shared" si="20"/>
        <v>#DIV/0!</v>
      </c>
      <c r="J234" s="17"/>
      <c r="K234" s="62"/>
    </row>
    <row r="235" spans="1:11" ht="19.9" customHeight="1">
      <c r="A235" s="34">
        <v>226</v>
      </c>
      <c r="B235" s="66"/>
      <c r="C235" s="67"/>
      <c r="D235" s="68">
        <f>SUM(Tableau423[[#This Row],[TBI et NBI Mensuel]]*12)</f>
        <v>0</v>
      </c>
      <c r="E235" s="69">
        <f>Tableau423[[#This Row],[NB Heures Mensuelles]]*12</f>
        <v>0</v>
      </c>
      <c r="F235" s="70" t="e">
        <f>Tableau423[[#This Row],[TBI-NBI Annuel]]/Tableau423[[#This Row],[Heures Annuelles]]*1820</f>
        <v>#DIV/0!</v>
      </c>
      <c r="G235" s="29">
        <f t="shared" si="18"/>
        <v>0</v>
      </c>
      <c r="H235" s="71" t="e">
        <f t="shared" si="19"/>
        <v>#DIV/0!</v>
      </c>
      <c r="I235" s="72" t="e">
        <f t="shared" si="20"/>
        <v>#DIV/0!</v>
      </c>
      <c r="J235" s="17"/>
      <c r="K235" s="62"/>
    </row>
    <row r="236" spans="1:11" ht="19.9" customHeight="1">
      <c r="A236" s="34">
        <v>227</v>
      </c>
      <c r="B236" s="66"/>
      <c r="C236" s="67"/>
      <c r="D236" s="68">
        <f>SUM(Tableau423[[#This Row],[TBI et NBI Mensuel]]*12)</f>
        <v>0</v>
      </c>
      <c r="E236" s="69">
        <f>Tableau423[[#This Row],[NB Heures Mensuelles]]*12</f>
        <v>0</v>
      </c>
      <c r="F236" s="70" t="e">
        <f>Tableau423[[#This Row],[TBI-NBI Annuel]]/Tableau423[[#This Row],[Heures Annuelles]]*1820</f>
        <v>#DIV/0!</v>
      </c>
      <c r="G236" s="29">
        <f t="shared" si="18"/>
        <v>0</v>
      </c>
      <c r="H236" s="71" t="e">
        <f t="shared" si="19"/>
        <v>#DIV/0!</v>
      </c>
      <c r="I236" s="72" t="e">
        <f t="shared" si="20"/>
        <v>#DIV/0!</v>
      </c>
      <c r="J236" s="17"/>
      <c r="K236" s="62"/>
    </row>
    <row r="237" spans="1:11" ht="19.9" customHeight="1">
      <c r="A237" s="34">
        <v>228</v>
      </c>
      <c r="B237" s="66"/>
      <c r="C237" s="67"/>
      <c r="D237" s="68">
        <f>SUM(Tableau423[[#This Row],[TBI et NBI Mensuel]]*12)</f>
        <v>0</v>
      </c>
      <c r="E237" s="69">
        <f>Tableau423[[#This Row],[NB Heures Mensuelles]]*12</f>
        <v>0</v>
      </c>
      <c r="F237" s="70" t="e">
        <f>Tableau423[[#This Row],[TBI-NBI Annuel]]/Tableau423[[#This Row],[Heures Annuelles]]*1820</f>
        <v>#DIV/0!</v>
      </c>
      <c r="G237" s="29">
        <f t="shared" si="18"/>
        <v>0</v>
      </c>
      <c r="H237" s="71" t="e">
        <f t="shared" si="19"/>
        <v>#DIV/0!</v>
      </c>
      <c r="I237" s="72" t="e">
        <f t="shared" si="20"/>
        <v>#DIV/0!</v>
      </c>
      <c r="J237" s="17"/>
      <c r="K237" s="62"/>
    </row>
    <row r="238" spans="1:11" ht="19.9" customHeight="1">
      <c r="A238" s="34">
        <v>229</v>
      </c>
      <c r="B238" s="66"/>
      <c r="C238" s="67"/>
      <c r="D238" s="68">
        <f>SUM(Tableau423[[#This Row],[TBI et NBI Mensuel]]*12)</f>
        <v>0</v>
      </c>
      <c r="E238" s="69">
        <f>Tableau423[[#This Row],[NB Heures Mensuelles]]*12</f>
        <v>0</v>
      </c>
      <c r="F238" s="70" t="e">
        <f>Tableau423[[#This Row],[TBI-NBI Annuel]]/Tableau423[[#This Row],[Heures Annuelles]]*1820</f>
        <v>#DIV/0!</v>
      </c>
      <c r="G238" s="29">
        <f t="shared" si="18"/>
        <v>0</v>
      </c>
      <c r="H238" s="71" t="e">
        <f t="shared" si="19"/>
        <v>#DIV/0!</v>
      </c>
      <c r="I238" s="72" t="e">
        <f t="shared" si="20"/>
        <v>#DIV/0!</v>
      </c>
      <c r="J238" s="17"/>
      <c r="K238" s="62"/>
    </row>
    <row r="239" spans="1:11" ht="19.9" customHeight="1">
      <c r="A239" s="34">
        <v>230</v>
      </c>
      <c r="B239" s="66"/>
      <c r="C239" s="67"/>
      <c r="D239" s="68">
        <f>SUM(Tableau423[[#This Row],[TBI et NBI Mensuel]]*12)</f>
        <v>0</v>
      </c>
      <c r="E239" s="69">
        <f>Tableau423[[#This Row],[NB Heures Mensuelles]]*12</f>
        <v>0</v>
      </c>
      <c r="F239" s="70" t="e">
        <f>Tableau423[[#This Row],[TBI-NBI Annuel]]/Tableau423[[#This Row],[Heures Annuelles]]*1820</f>
        <v>#DIV/0!</v>
      </c>
      <c r="G239" s="29">
        <f t="shared" si="18"/>
        <v>0</v>
      </c>
      <c r="H239" s="71" t="e">
        <f t="shared" si="19"/>
        <v>#DIV/0!</v>
      </c>
      <c r="I239" s="72" t="e">
        <f t="shared" si="20"/>
        <v>#DIV/0!</v>
      </c>
      <c r="J239" s="17"/>
      <c r="K239" s="62"/>
    </row>
    <row r="240" spans="1:11" ht="19.9" customHeight="1">
      <c r="A240" s="34">
        <v>231</v>
      </c>
      <c r="B240" s="66"/>
      <c r="C240" s="67"/>
      <c r="D240" s="68">
        <f>SUM(Tableau423[[#This Row],[TBI et NBI Mensuel]]*12)</f>
        <v>0</v>
      </c>
      <c r="E240" s="69">
        <f>Tableau423[[#This Row],[NB Heures Mensuelles]]*12</f>
        <v>0</v>
      </c>
      <c r="F240" s="70" t="e">
        <f>Tableau423[[#This Row],[TBI-NBI Annuel]]/Tableau423[[#This Row],[Heures Annuelles]]*1820</f>
        <v>#DIV/0!</v>
      </c>
      <c r="G240" s="29">
        <f t="shared" si="18"/>
        <v>0</v>
      </c>
      <c r="H240" s="71" t="e">
        <f t="shared" si="19"/>
        <v>#DIV/0!</v>
      </c>
      <c r="I240" s="72" t="e">
        <f t="shared" si="20"/>
        <v>#DIV/0!</v>
      </c>
      <c r="J240" s="17"/>
      <c r="K240" s="62"/>
    </row>
    <row r="241" spans="1:11" ht="19.9" customHeight="1">
      <c r="A241" s="34">
        <v>232</v>
      </c>
      <c r="B241" s="66"/>
      <c r="C241" s="67"/>
      <c r="D241" s="68">
        <f>SUM(Tableau423[[#This Row],[TBI et NBI Mensuel]]*12)</f>
        <v>0</v>
      </c>
      <c r="E241" s="69">
        <f>Tableau423[[#This Row],[NB Heures Mensuelles]]*12</f>
        <v>0</v>
      </c>
      <c r="F241" s="70" t="e">
        <f>Tableau423[[#This Row],[TBI-NBI Annuel]]/Tableau423[[#This Row],[Heures Annuelles]]*1820</f>
        <v>#DIV/0!</v>
      </c>
      <c r="G241" s="29">
        <f t="shared" si="18"/>
        <v>0</v>
      </c>
      <c r="H241" s="71" t="e">
        <f aca="true" t="shared" si="21" ref="H241:H272">IF(G241&lt;=O$12,G241,O$12)</f>
        <v>#DIV/0!</v>
      </c>
      <c r="I241" s="72" t="e">
        <f aca="true" t="shared" si="22" ref="I241:I272">G241-H241</f>
        <v>#DIV/0!</v>
      </c>
      <c r="J241" s="17"/>
      <c r="K241" s="62"/>
    </row>
    <row r="242" spans="1:11" ht="19.9" customHeight="1">
      <c r="A242" s="34">
        <v>233</v>
      </c>
      <c r="B242" s="66"/>
      <c r="C242" s="67"/>
      <c r="D242" s="68">
        <f>SUM(Tableau423[[#This Row],[TBI et NBI Mensuel]]*12)</f>
        <v>0</v>
      </c>
      <c r="E242" s="69">
        <f>Tableau423[[#This Row],[NB Heures Mensuelles]]*12</f>
        <v>0</v>
      </c>
      <c r="F242" s="70" t="e">
        <f>Tableau423[[#This Row],[TBI-NBI Annuel]]/Tableau423[[#This Row],[Heures Annuelles]]*1820</f>
        <v>#DIV/0!</v>
      </c>
      <c r="G242" s="29">
        <f t="shared" si="18"/>
        <v>0</v>
      </c>
      <c r="H242" s="71" t="e">
        <f t="shared" si="21"/>
        <v>#DIV/0!</v>
      </c>
      <c r="I242" s="72" t="e">
        <f t="shared" si="22"/>
        <v>#DIV/0!</v>
      </c>
      <c r="J242" s="17"/>
      <c r="K242" s="62"/>
    </row>
    <row r="243" spans="1:11" ht="19.9" customHeight="1">
      <c r="A243" s="34">
        <v>234</v>
      </c>
      <c r="B243" s="66"/>
      <c r="C243" s="67"/>
      <c r="D243" s="68">
        <f>SUM(Tableau423[[#This Row],[TBI et NBI Mensuel]]*12)</f>
        <v>0</v>
      </c>
      <c r="E243" s="69">
        <f>Tableau423[[#This Row],[NB Heures Mensuelles]]*12</f>
        <v>0</v>
      </c>
      <c r="F243" s="70" t="e">
        <f>Tableau423[[#This Row],[TBI-NBI Annuel]]/Tableau423[[#This Row],[Heures Annuelles]]*1820</f>
        <v>#DIV/0!</v>
      </c>
      <c r="G243" s="29">
        <f t="shared" si="18"/>
        <v>0</v>
      </c>
      <c r="H243" s="71" t="e">
        <f t="shared" si="21"/>
        <v>#DIV/0!</v>
      </c>
      <c r="I243" s="72" t="e">
        <f t="shared" si="22"/>
        <v>#DIV/0!</v>
      </c>
      <c r="J243" s="17"/>
      <c r="K243" s="62"/>
    </row>
    <row r="244" spans="1:11" ht="19.9" customHeight="1">
      <c r="A244" s="34">
        <v>235</v>
      </c>
      <c r="B244" s="66"/>
      <c r="C244" s="67"/>
      <c r="D244" s="68">
        <f>SUM(Tableau423[[#This Row],[TBI et NBI Mensuel]]*12)</f>
        <v>0</v>
      </c>
      <c r="E244" s="69">
        <f>Tableau423[[#This Row],[NB Heures Mensuelles]]*12</f>
        <v>0</v>
      </c>
      <c r="F244" s="70" t="e">
        <f>Tableau423[[#This Row],[TBI-NBI Annuel]]/Tableau423[[#This Row],[Heures Annuelles]]*1820</f>
        <v>#DIV/0!</v>
      </c>
      <c r="G244" s="29">
        <f t="shared" si="18"/>
        <v>0</v>
      </c>
      <c r="H244" s="71" t="e">
        <f t="shared" si="21"/>
        <v>#DIV/0!</v>
      </c>
      <c r="I244" s="72" t="e">
        <f t="shared" si="22"/>
        <v>#DIV/0!</v>
      </c>
      <c r="J244" s="17"/>
      <c r="K244" s="62"/>
    </row>
    <row r="245" spans="1:11" ht="19.9" customHeight="1">
      <c r="A245" s="34">
        <v>236</v>
      </c>
      <c r="B245" s="66"/>
      <c r="C245" s="67"/>
      <c r="D245" s="68">
        <f>SUM(Tableau423[[#This Row],[TBI et NBI Mensuel]]*12)</f>
        <v>0</v>
      </c>
      <c r="E245" s="69">
        <f>Tableau423[[#This Row],[NB Heures Mensuelles]]*12</f>
        <v>0</v>
      </c>
      <c r="F245" s="70" t="e">
        <f>Tableau423[[#This Row],[TBI-NBI Annuel]]/Tableau423[[#This Row],[Heures Annuelles]]*1820</f>
        <v>#DIV/0!</v>
      </c>
      <c r="G245" s="29">
        <f t="shared" si="18"/>
        <v>0</v>
      </c>
      <c r="H245" s="71" t="e">
        <f t="shared" si="21"/>
        <v>#DIV/0!</v>
      </c>
      <c r="I245" s="72" t="e">
        <f t="shared" si="22"/>
        <v>#DIV/0!</v>
      </c>
      <c r="J245" s="17"/>
      <c r="K245" s="62"/>
    </row>
    <row r="246" spans="1:11" ht="19.9" customHeight="1">
      <c r="A246" s="34">
        <v>237</v>
      </c>
      <c r="B246" s="66"/>
      <c r="C246" s="67"/>
      <c r="D246" s="68">
        <f>SUM(Tableau423[[#This Row],[TBI et NBI Mensuel]]*12)</f>
        <v>0</v>
      </c>
      <c r="E246" s="69">
        <f>Tableau423[[#This Row],[NB Heures Mensuelles]]*12</f>
        <v>0</v>
      </c>
      <c r="F246" s="70" t="e">
        <f>Tableau423[[#This Row],[TBI-NBI Annuel]]/Tableau423[[#This Row],[Heures Annuelles]]*1820</f>
        <v>#DIV/0!</v>
      </c>
      <c r="G246" s="29">
        <f t="shared" si="18"/>
        <v>0</v>
      </c>
      <c r="H246" s="71" t="e">
        <f t="shared" si="21"/>
        <v>#DIV/0!</v>
      </c>
      <c r="I246" s="72" t="e">
        <f t="shared" si="22"/>
        <v>#DIV/0!</v>
      </c>
      <c r="J246" s="17"/>
      <c r="K246" s="62"/>
    </row>
    <row r="247" spans="1:11" ht="19.9" customHeight="1">
      <c r="A247" s="34">
        <v>238</v>
      </c>
      <c r="B247" s="66"/>
      <c r="C247" s="67"/>
      <c r="D247" s="68">
        <f>SUM(Tableau423[[#This Row],[TBI et NBI Mensuel]]*12)</f>
        <v>0</v>
      </c>
      <c r="E247" s="69">
        <f>Tableau423[[#This Row],[NB Heures Mensuelles]]*12</f>
        <v>0</v>
      </c>
      <c r="F247" s="70" t="e">
        <f>Tableau423[[#This Row],[TBI-NBI Annuel]]/Tableau423[[#This Row],[Heures Annuelles]]*1820</f>
        <v>#DIV/0!</v>
      </c>
      <c r="G247" s="29">
        <f t="shared" si="18"/>
        <v>0</v>
      </c>
      <c r="H247" s="71" t="e">
        <f t="shared" si="21"/>
        <v>#DIV/0!</v>
      </c>
      <c r="I247" s="72" t="e">
        <f t="shared" si="22"/>
        <v>#DIV/0!</v>
      </c>
      <c r="J247" s="17"/>
      <c r="K247" s="62"/>
    </row>
    <row r="248" spans="1:11" ht="19.9" customHeight="1">
      <c r="A248" s="34">
        <v>239</v>
      </c>
      <c r="B248" s="66"/>
      <c r="C248" s="67"/>
      <c r="D248" s="68">
        <f>SUM(Tableau423[[#This Row],[TBI et NBI Mensuel]]*12)</f>
        <v>0</v>
      </c>
      <c r="E248" s="69">
        <f>Tableau423[[#This Row],[NB Heures Mensuelles]]*12</f>
        <v>0</v>
      </c>
      <c r="F248" s="70" t="e">
        <f>Tableau423[[#This Row],[TBI-NBI Annuel]]/Tableau423[[#This Row],[Heures Annuelles]]*1820</f>
        <v>#DIV/0!</v>
      </c>
      <c r="G248" s="29">
        <f t="shared" si="18"/>
        <v>0</v>
      </c>
      <c r="H248" s="71" t="e">
        <f t="shared" si="21"/>
        <v>#DIV/0!</v>
      </c>
      <c r="I248" s="72" t="e">
        <f t="shared" si="22"/>
        <v>#DIV/0!</v>
      </c>
      <c r="J248" s="17"/>
      <c r="K248" s="62"/>
    </row>
    <row r="249" spans="1:11" ht="19.9" customHeight="1">
      <c r="A249" s="34">
        <v>240</v>
      </c>
      <c r="B249" s="66"/>
      <c r="C249" s="67"/>
      <c r="D249" s="68">
        <f>SUM(Tableau423[[#This Row],[TBI et NBI Mensuel]]*12)</f>
        <v>0</v>
      </c>
      <c r="E249" s="69">
        <f>Tableau423[[#This Row],[NB Heures Mensuelles]]*12</f>
        <v>0</v>
      </c>
      <c r="F249" s="70" t="e">
        <f>Tableau423[[#This Row],[TBI-NBI Annuel]]/Tableau423[[#This Row],[Heures Annuelles]]*1820</f>
        <v>#DIV/0!</v>
      </c>
      <c r="G249" s="29">
        <f t="shared" si="18"/>
        <v>0</v>
      </c>
      <c r="H249" s="71" t="e">
        <f t="shared" si="21"/>
        <v>#DIV/0!</v>
      </c>
      <c r="I249" s="72" t="e">
        <f t="shared" si="22"/>
        <v>#DIV/0!</v>
      </c>
      <c r="J249" s="17"/>
      <c r="K249" s="62"/>
    </row>
    <row r="250" spans="1:11" ht="19.9" customHeight="1">
      <c r="A250" s="34">
        <v>241</v>
      </c>
      <c r="B250" s="66"/>
      <c r="C250" s="67"/>
      <c r="D250" s="68">
        <f>SUM(Tableau423[[#This Row],[TBI et NBI Mensuel]]*12)</f>
        <v>0</v>
      </c>
      <c r="E250" s="69">
        <f>Tableau423[[#This Row],[NB Heures Mensuelles]]*12</f>
        <v>0</v>
      </c>
      <c r="F250" s="70" t="e">
        <f>Tableau423[[#This Row],[TBI-NBI Annuel]]/Tableau423[[#This Row],[Heures Annuelles]]*1820</f>
        <v>#DIV/0!</v>
      </c>
      <c r="G250" s="29">
        <f t="shared" si="18"/>
        <v>0</v>
      </c>
      <c r="H250" s="71" t="e">
        <f t="shared" si="21"/>
        <v>#DIV/0!</v>
      </c>
      <c r="I250" s="72" t="e">
        <f t="shared" si="22"/>
        <v>#DIV/0!</v>
      </c>
      <c r="J250" s="17"/>
      <c r="K250" s="62"/>
    </row>
    <row r="251" spans="1:11" ht="19.9" customHeight="1">
      <c r="A251" s="34">
        <v>242</v>
      </c>
      <c r="B251" s="66"/>
      <c r="C251" s="67"/>
      <c r="D251" s="68">
        <f>SUM(Tableau423[[#This Row],[TBI et NBI Mensuel]]*12)</f>
        <v>0</v>
      </c>
      <c r="E251" s="69">
        <f>Tableau423[[#This Row],[NB Heures Mensuelles]]*12</f>
        <v>0</v>
      </c>
      <c r="F251" s="70" t="e">
        <f>Tableau423[[#This Row],[TBI-NBI Annuel]]/Tableau423[[#This Row],[Heures Annuelles]]*1820</f>
        <v>#DIV/0!</v>
      </c>
      <c r="G251" s="29">
        <f t="shared" si="18"/>
        <v>0</v>
      </c>
      <c r="H251" s="71" t="e">
        <f t="shared" si="21"/>
        <v>#DIV/0!</v>
      </c>
      <c r="I251" s="72" t="e">
        <f t="shared" si="22"/>
        <v>#DIV/0!</v>
      </c>
      <c r="J251" s="17"/>
      <c r="K251" s="62"/>
    </row>
    <row r="252" spans="1:11" ht="19.9" customHeight="1">
      <c r="A252" s="34">
        <v>243</v>
      </c>
      <c r="B252" s="66"/>
      <c r="C252" s="67"/>
      <c r="D252" s="68">
        <f>SUM(Tableau423[[#This Row],[TBI et NBI Mensuel]]*12)</f>
        <v>0</v>
      </c>
      <c r="E252" s="69">
        <f>Tableau423[[#This Row],[NB Heures Mensuelles]]*12</f>
        <v>0</v>
      </c>
      <c r="F252" s="70" t="e">
        <f>Tableau423[[#This Row],[TBI-NBI Annuel]]/Tableau423[[#This Row],[Heures Annuelles]]*1820</f>
        <v>#DIV/0!</v>
      </c>
      <c r="G252" s="29">
        <f t="shared" si="18"/>
        <v>0</v>
      </c>
      <c r="H252" s="71" t="e">
        <f t="shared" si="21"/>
        <v>#DIV/0!</v>
      </c>
      <c r="I252" s="72" t="e">
        <f t="shared" si="22"/>
        <v>#DIV/0!</v>
      </c>
      <c r="J252" s="17"/>
      <c r="K252" s="62"/>
    </row>
    <row r="253" spans="1:11" ht="19.9" customHeight="1">
      <c r="A253" s="34">
        <v>244</v>
      </c>
      <c r="B253" s="66"/>
      <c r="C253" s="67"/>
      <c r="D253" s="68">
        <f>SUM(Tableau423[[#This Row],[TBI et NBI Mensuel]]*12)</f>
        <v>0</v>
      </c>
      <c r="E253" s="69">
        <f>Tableau423[[#This Row],[NB Heures Mensuelles]]*12</f>
        <v>0</v>
      </c>
      <c r="F253" s="70" t="e">
        <f>Tableau423[[#This Row],[TBI-NBI Annuel]]/Tableau423[[#This Row],[Heures Annuelles]]*1820</f>
        <v>#DIV/0!</v>
      </c>
      <c r="G253" s="29">
        <f t="shared" si="18"/>
        <v>0</v>
      </c>
      <c r="H253" s="71" t="e">
        <f t="shared" si="21"/>
        <v>#DIV/0!</v>
      </c>
      <c r="I253" s="72" t="e">
        <f t="shared" si="22"/>
        <v>#DIV/0!</v>
      </c>
      <c r="J253" s="17"/>
      <c r="K253" s="62"/>
    </row>
    <row r="254" spans="1:11" ht="19.9" customHeight="1">
      <c r="A254" s="34">
        <v>245</v>
      </c>
      <c r="B254" s="66"/>
      <c r="C254" s="67"/>
      <c r="D254" s="68">
        <f>SUM(Tableau423[[#This Row],[TBI et NBI Mensuel]]*12)</f>
        <v>0</v>
      </c>
      <c r="E254" s="69">
        <f>Tableau423[[#This Row],[NB Heures Mensuelles]]*12</f>
        <v>0</v>
      </c>
      <c r="F254" s="70" t="e">
        <f>Tableau423[[#This Row],[TBI-NBI Annuel]]/Tableau423[[#This Row],[Heures Annuelles]]*1820</f>
        <v>#DIV/0!</v>
      </c>
      <c r="G254" s="29">
        <f t="shared" si="18"/>
        <v>0</v>
      </c>
      <c r="H254" s="71" t="e">
        <f t="shared" si="21"/>
        <v>#DIV/0!</v>
      </c>
      <c r="I254" s="72" t="e">
        <f t="shared" si="22"/>
        <v>#DIV/0!</v>
      </c>
      <c r="J254" s="17"/>
      <c r="K254" s="62"/>
    </row>
    <row r="255" spans="1:11" ht="19.9" customHeight="1">
      <c r="A255" s="34">
        <v>246</v>
      </c>
      <c r="B255" s="66"/>
      <c r="C255" s="67"/>
      <c r="D255" s="68">
        <f>SUM(Tableau423[[#This Row],[TBI et NBI Mensuel]]*12)</f>
        <v>0</v>
      </c>
      <c r="E255" s="69">
        <f>Tableau423[[#This Row],[NB Heures Mensuelles]]*12</f>
        <v>0</v>
      </c>
      <c r="F255" s="70" t="e">
        <f>Tableau423[[#This Row],[TBI-NBI Annuel]]/Tableau423[[#This Row],[Heures Annuelles]]*1820</f>
        <v>#DIV/0!</v>
      </c>
      <c r="G255" s="29">
        <f t="shared" si="18"/>
        <v>0</v>
      </c>
      <c r="H255" s="71" t="e">
        <f t="shared" si="21"/>
        <v>#DIV/0!</v>
      </c>
      <c r="I255" s="72" t="e">
        <f t="shared" si="22"/>
        <v>#DIV/0!</v>
      </c>
      <c r="J255" s="17"/>
      <c r="K255" s="62"/>
    </row>
    <row r="256" spans="1:11" ht="19.9" customHeight="1">
      <c r="A256" s="34">
        <v>247</v>
      </c>
      <c r="B256" s="66"/>
      <c r="C256" s="67"/>
      <c r="D256" s="68">
        <f>SUM(Tableau423[[#This Row],[TBI et NBI Mensuel]]*12)</f>
        <v>0</v>
      </c>
      <c r="E256" s="69">
        <f>Tableau423[[#This Row],[NB Heures Mensuelles]]*12</f>
        <v>0</v>
      </c>
      <c r="F256" s="70" t="e">
        <f>Tableau423[[#This Row],[TBI-NBI Annuel]]/Tableau423[[#This Row],[Heures Annuelles]]*1820</f>
        <v>#DIV/0!</v>
      </c>
      <c r="G256" s="29">
        <f t="shared" si="18"/>
        <v>0</v>
      </c>
      <c r="H256" s="71" t="e">
        <f t="shared" si="21"/>
        <v>#DIV/0!</v>
      </c>
      <c r="I256" s="72" t="e">
        <f t="shared" si="22"/>
        <v>#DIV/0!</v>
      </c>
      <c r="J256" s="17"/>
      <c r="K256" s="62"/>
    </row>
    <row r="257" spans="1:11" ht="19.9" customHeight="1">
      <c r="A257" s="34">
        <v>248</v>
      </c>
      <c r="B257" s="66"/>
      <c r="C257" s="67"/>
      <c r="D257" s="68">
        <f>SUM(Tableau423[[#This Row],[TBI et NBI Mensuel]]*12)</f>
        <v>0</v>
      </c>
      <c r="E257" s="69">
        <f>Tableau423[[#This Row],[NB Heures Mensuelles]]*12</f>
        <v>0</v>
      </c>
      <c r="F257" s="70" t="e">
        <f>Tableau423[[#This Row],[TBI-NBI Annuel]]/Tableau423[[#This Row],[Heures Annuelles]]*1820</f>
        <v>#DIV/0!</v>
      </c>
      <c r="G257" s="29">
        <f t="shared" si="18"/>
        <v>0</v>
      </c>
      <c r="H257" s="71" t="e">
        <f t="shared" si="21"/>
        <v>#DIV/0!</v>
      </c>
      <c r="I257" s="72" t="e">
        <f t="shared" si="22"/>
        <v>#DIV/0!</v>
      </c>
      <c r="J257" s="17"/>
      <c r="K257" s="62"/>
    </row>
    <row r="258" spans="1:11" ht="19.9" customHeight="1">
      <c r="A258" s="34">
        <v>249</v>
      </c>
      <c r="B258" s="66"/>
      <c r="C258" s="67"/>
      <c r="D258" s="68">
        <f>SUM(Tableau423[[#This Row],[TBI et NBI Mensuel]]*12)</f>
        <v>0</v>
      </c>
      <c r="E258" s="69">
        <f>Tableau423[[#This Row],[NB Heures Mensuelles]]*12</f>
        <v>0</v>
      </c>
      <c r="F258" s="70" t="e">
        <f>Tableau423[[#This Row],[TBI-NBI Annuel]]/Tableau423[[#This Row],[Heures Annuelles]]*1820</f>
        <v>#DIV/0!</v>
      </c>
      <c r="G258" s="29">
        <f t="shared" si="18"/>
        <v>0</v>
      </c>
      <c r="H258" s="71" t="e">
        <f t="shared" si="21"/>
        <v>#DIV/0!</v>
      </c>
      <c r="I258" s="72" t="e">
        <f t="shared" si="22"/>
        <v>#DIV/0!</v>
      </c>
      <c r="J258" s="17"/>
      <c r="K258" s="62"/>
    </row>
    <row r="259" spans="1:11" ht="19.9" customHeight="1">
      <c r="A259" s="34">
        <v>250</v>
      </c>
      <c r="B259" s="66"/>
      <c r="C259" s="67"/>
      <c r="D259" s="68">
        <f>SUM(Tableau423[[#This Row],[TBI et NBI Mensuel]]*12)</f>
        <v>0</v>
      </c>
      <c r="E259" s="69">
        <f>Tableau423[[#This Row],[NB Heures Mensuelles]]*12</f>
        <v>0</v>
      </c>
      <c r="F259" s="70" t="e">
        <f>Tableau423[[#This Row],[TBI-NBI Annuel]]/Tableau423[[#This Row],[Heures Annuelles]]*1820</f>
        <v>#DIV/0!</v>
      </c>
      <c r="G259" s="29">
        <f t="shared" si="18"/>
        <v>0</v>
      </c>
      <c r="H259" s="71" t="e">
        <f t="shared" si="21"/>
        <v>#DIV/0!</v>
      </c>
      <c r="I259" s="72" t="e">
        <f t="shared" si="22"/>
        <v>#DIV/0!</v>
      </c>
      <c r="J259" s="17"/>
      <c r="K259" s="62"/>
    </row>
    <row r="260" spans="1:11" ht="19.9" customHeight="1">
      <c r="A260" s="34">
        <v>251</v>
      </c>
      <c r="B260" s="66"/>
      <c r="C260" s="67"/>
      <c r="D260" s="68">
        <f>SUM(Tableau423[[#This Row],[TBI et NBI Mensuel]]*12)</f>
        <v>0</v>
      </c>
      <c r="E260" s="69">
        <f>Tableau423[[#This Row],[NB Heures Mensuelles]]*12</f>
        <v>0</v>
      </c>
      <c r="F260" s="70" t="e">
        <f>Tableau423[[#This Row],[TBI-NBI Annuel]]/Tableau423[[#This Row],[Heures Annuelles]]*1820</f>
        <v>#DIV/0!</v>
      </c>
      <c r="G260" s="29">
        <f t="shared" si="18"/>
        <v>0</v>
      </c>
      <c r="H260" s="71" t="e">
        <f t="shared" si="21"/>
        <v>#DIV/0!</v>
      </c>
      <c r="I260" s="72" t="e">
        <f t="shared" si="22"/>
        <v>#DIV/0!</v>
      </c>
      <c r="J260" s="17"/>
      <c r="K260" s="62"/>
    </row>
    <row r="261" spans="1:11" ht="19.9" customHeight="1">
      <c r="A261" s="34">
        <v>252</v>
      </c>
      <c r="B261" s="66"/>
      <c r="C261" s="67"/>
      <c r="D261" s="68">
        <f>SUM(Tableau423[[#This Row],[TBI et NBI Mensuel]]*12)</f>
        <v>0</v>
      </c>
      <c r="E261" s="69">
        <f>Tableau423[[#This Row],[NB Heures Mensuelles]]*12</f>
        <v>0</v>
      </c>
      <c r="F261" s="70" t="e">
        <f>Tableau423[[#This Row],[TBI-NBI Annuel]]/Tableau423[[#This Row],[Heures Annuelles]]*1820</f>
        <v>#DIV/0!</v>
      </c>
      <c r="G261" s="29">
        <f t="shared" si="18"/>
        <v>0</v>
      </c>
      <c r="H261" s="71" t="e">
        <f t="shared" si="21"/>
        <v>#DIV/0!</v>
      </c>
      <c r="I261" s="72" t="e">
        <f t="shared" si="22"/>
        <v>#DIV/0!</v>
      </c>
      <c r="J261" s="17"/>
      <c r="K261" s="62"/>
    </row>
    <row r="262" spans="1:11" ht="19.9" customHeight="1">
      <c r="A262" s="34">
        <v>253</v>
      </c>
      <c r="B262" s="66"/>
      <c r="C262" s="67"/>
      <c r="D262" s="68">
        <f>SUM(Tableau423[[#This Row],[TBI et NBI Mensuel]]*12)</f>
        <v>0</v>
      </c>
      <c r="E262" s="69">
        <f>Tableau423[[#This Row],[NB Heures Mensuelles]]*12</f>
        <v>0</v>
      </c>
      <c r="F262" s="70" t="e">
        <f>Tableau423[[#This Row],[TBI-NBI Annuel]]/Tableau423[[#This Row],[Heures Annuelles]]*1820</f>
        <v>#DIV/0!</v>
      </c>
      <c r="G262" s="29">
        <f t="shared" si="18"/>
        <v>0</v>
      </c>
      <c r="H262" s="71" t="e">
        <f t="shared" si="21"/>
        <v>#DIV/0!</v>
      </c>
      <c r="I262" s="72" t="e">
        <f t="shared" si="22"/>
        <v>#DIV/0!</v>
      </c>
      <c r="J262" s="17"/>
      <c r="K262" s="62"/>
    </row>
    <row r="263" spans="1:11" ht="19.9" customHeight="1">
      <c r="A263" s="34">
        <v>254</v>
      </c>
      <c r="B263" s="66"/>
      <c r="C263" s="67"/>
      <c r="D263" s="68">
        <f>SUM(Tableau423[[#This Row],[TBI et NBI Mensuel]]*12)</f>
        <v>0</v>
      </c>
      <c r="E263" s="69">
        <f>Tableau423[[#This Row],[NB Heures Mensuelles]]*12</f>
        <v>0</v>
      </c>
      <c r="F263" s="70" t="e">
        <f>Tableau423[[#This Row],[TBI-NBI Annuel]]/Tableau423[[#This Row],[Heures Annuelles]]*1820</f>
        <v>#DIV/0!</v>
      </c>
      <c r="G263" s="29">
        <f t="shared" si="18"/>
        <v>0</v>
      </c>
      <c r="H263" s="71" t="e">
        <f t="shared" si="21"/>
        <v>#DIV/0!</v>
      </c>
      <c r="I263" s="72" t="e">
        <f t="shared" si="22"/>
        <v>#DIV/0!</v>
      </c>
      <c r="J263" s="17"/>
      <c r="K263" s="62"/>
    </row>
    <row r="264" spans="1:11" ht="19.9" customHeight="1">
      <c r="A264" s="34">
        <v>255</v>
      </c>
      <c r="B264" s="66"/>
      <c r="C264" s="67"/>
      <c r="D264" s="68">
        <f>SUM(Tableau423[[#This Row],[TBI et NBI Mensuel]]*12)</f>
        <v>0</v>
      </c>
      <c r="E264" s="69">
        <f>Tableau423[[#This Row],[NB Heures Mensuelles]]*12</f>
        <v>0</v>
      </c>
      <c r="F264" s="70" t="e">
        <f>Tableau423[[#This Row],[TBI-NBI Annuel]]/Tableau423[[#This Row],[Heures Annuelles]]*1820</f>
        <v>#DIV/0!</v>
      </c>
      <c r="G264" s="29">
        <f t="shared" si="18"/>
        <v>0</v>
      </c>
      <c r="H264" s="71" t="e">
        <f t="shared" si="21"/>
        <v>#DIV/0!</v>
      </c>
      <c r="I264" s="72" t="e">
        <f t="shared" si="22"/>
        <v>#DIV/0!</v>
      </c>
      <c r="J264" s="17"/>
      <c r="K264" s="62"/>
    </row>
    <row r="265" spans="1:11" ht="19.9" customHeight="1">
      <c r="A265" s="34">
        <v>256</v>
      </c>
      <c r="B265" s="66"/>
      <c r="C265" s="67"/>
      <c r="D265" s="68">
        <f>SUM(Tableau423[[#This Row],[TBI et NBI Mensuel]]*12)</f>
        <v>0</v>
      </c>
      <c r="E265" s="69">
        <f>Tableau423[[#This Row],[NB Heures Mensuelles]]*12</f>
        <v>0</v>
      </c>
      <c r="F265" s="70" t="e">
        <f>Tableau423[[#This Row],[TBI-NBI Annuel]]/Tableau423[[#This Row],[Heures Annuelles]]*1820</f>
        <v>#DIV/0!</v>
      </c>
      <c r="G265" s="29">
        <f t="shared" si="18"/>
        <v>0</v>
      </c>
      <c r="H265" s="71" t="e">
        <f t="shared" si="21"/>
        <v>#DIV/0!</v>
      </c>
      <c r="I265" s="72" t="e">
        <f t="shared" si="22"/>
        <v>#DIV/0!</v>
      </c>
      <c r="J265" s="17"/>
      <c r="K265" s="62"/>
    </row>
    <row r="266" spans="1:11" ht="19.9" customHeight="1">
      <c r="A266" s="34">
        <v>257</v>
      </c>
      <c r="B266" s="66"/>
      <c r="C266" s="67"/>
      <c r="D266" s="68">
        <f>SUM(Tableau423[[#This Row],[TBI et NBI Mensuel]]*12)</f>
        <v>0</v>
      </c>
      <c r="E266" s="69">
        <f>Tableau423[[#This Row],[NB Heures Mensuelles]]*12</f>
        <v>0</v>
      </c>
      <c r="F266" s="70" t="e">
        <f>Tableau423[[#This Row],[TBI-NBI Annuel]]/Tableau423[[#This Row],[Heures Annuelles]]*1820</f>
        <v>#DIV/0!</v>
      </c>
      <c r="G266" s="29">
        <f aca="true" t="shared" si="23" ref="G266:G309">(D266/12)*1.91%</f>
        <v>0</v>
      </c>
      <c r="H266" s="71" t="e">
        <f t="shared" si="21"/>
        <v>#DIV/0!</v>
      </c>
      <c r="I266" s="72" t="e">
        <f t="shared" si="22"/>
        <v>#DIV/0!</v>
      </c>
      <c r="J266" s="17"/>
      <c r="K266" s="62"/>
    </row>
    <row r="267" spans="1:11" ht="19.9" customHeight="1">
      <c r="A267" s="34">
        <v>258</v>
      </c>
      <c r="B267" s="66"/>
      <c r="C267" s="67"/>
      <c r="D267" s="68">
        <f>SUM(Tableau423[[#This Row],[TBI et NBI Mensuel]]*12)</f>
        <v>0</v>
      </c>
      <c r="E267" s="69">
        <f>Tableau423[[#This Row],[NB Heures Mensuelles]]*12</f>
        <v>0</v>
      </c>
      <c r="F267" s="70" t="e">
        <f>Tableau423[[#This Row],[TBI-NBI Annuel]]/Tableau423[[#This Row],[Heures Annuelles]]*1820</f>
        <v>#DIV/0!</v>
      </c>
      <c r="G267" s="29">
        <f t="shared" si="23"/>
        <v>0</v>
      </c>
      <c r="H267" s="71" t="e">
        <f t="shared" si="21"/>
        <v>#DIV/0!</v>
      </c>
      <c r="I267" s="72" t="e">
        <f t="shared" si="22"/>
        <v>#DIV/0!</v>
      </c>
      <c r="J267" s="17"/>
      <c r="K267" s="62"/>
    </row>
    <row r="268" spans="1:11" ht="19.9" customHeight="1">
      <c r="A268" s="34">
        <v>259</v>
      </c>
      <c r="B268" s="66"/>
      <c r="C268" s="67"/>
      <c r="D268" s="68">
        <f>SUM(Tableau423[[#This Row],[TBI et NBI Mensuel]]*12)</f>
        <v>0</v>
      </c>
      <c r="E268" s="69">
        <f>Tableau423[[#This Row],[NB Heures Mensuelles]]*12</f>
        <v>0</v>
      </c>
      <c r="F268" s="70" t="e">
        <f>Tableau423[[#This Row],[TBI-NBI Annuel]]/Tableau423[[#This Row],[Heures Annuelles]]*1820</f>
        <v>#DIV/0!</v>
      </c>
      <c r="G268" s="29">
        <f t="shared" si="23"/>
        <v>0</v>
      </c>
      <c r="H268" s="71" t="e">
        <f t="shared" si="21"/>
        <v>#DIV/0!</v>
      </c>
      <c r="I268" s="72" t="e">
        <f t="shared" si="22"/>
        <v>#DIV/0!</v>
      </c>
      <c r="J268" s="17"/>
      <c r="K268" s="62"/>
    </row>
    <row r="269" spans="1:11" ht="19.9" customHeight="1">
      <c r="A269" s="34">
        <v>260</v>
      </c>
      <c r="B269" s="66"/>
      <c r="C269" s="67"/>
      <c r="D269" s="68">
        <f>SUM(Tableau423[[#This Row],[TBI et NBI Mensuel]]*12)</f>
        <v>0</v>
      </c>
      <c r="E269" s="69">
        <f>Tableau423[[#This Row],[NB Heures Mensuelles]]*12</f>
        <v>0</v>
      </c>
      <c r="F269" s="70" t="e">
        <f>Tableau423[[#This Row],[TBI-NBI Annuel]]/Tableau423[[#This Row],[Heures Annuelles]]*1820</f>
        <v>#DIV/0!</v>
      </c>
      <c r="G269" s="29">
        <f t="shared" si="23"/>
        <v>0</v>
      </c>
      <c r="H269" s="71" t="e">
        <f t="shared" si="21"/>
        <v>#DIV/0!</v>
      </c>
      <c r="I269" s="72" t="e">
        <f t="shared" si="22"/>
        <v>#DIV/0!</v>
      </c>
      <c r="J269" s="17"/>
      <c r="K269" s="62"/>
    </row>
    <row r="270" spans="1:11" ht="19.9" customHeight="1">
      <c r="A270" s="34">
        <v>261</v>
      </c>
      <c r="B270" s="66"/>
      <c r="C270" s="67"/>
      <c r="D270" s="68">
        <f>SUM(Tableau423[[#This Row],[TBI et NBI Mensuel]]*12)</f>
        <v>0</v>
      </c>
      <c r="E270" s="69">
        <f>Tableau423[[#This Row],[NB Heures Mensuelles]]*12</f>
        <v>0</v>
      </c>
      <c r="F270" s="70" t="e">
        <f>Tableau423[[#This Row],[TBI-NBI Annuel]]/Tableau423[[#This Row],[Heures Annuelles]]*1820</f>
        <v>#DIV/0!</v>
      </c>
      <c r="G270" s="29">
        <f t="shared" si="23"/>
        <v>0</v>
      </c>
      <c r="H270" s="71" t="e">
        <f t="shared" si="21"/>
        <v>#DIV/0!</v>
      </c>
      <c r="I270" s="72" t="e">
        <f t="shared" si="22"/>
        <v>#DIV/0!</v>
      </c>
      <c r="J270" s="17"/>
      <c r="K270" s="62"/>
    </row>
    <row r="271" spans="1:11" ht="19.9" customHeight="1">
      <c r="A271" s="34">
        <v>262</v>
      </c>
      <c r="B271" s="66"/>
      <c r="C271" s="67"/>
      <c r="D271" s="68">
        <f>SUM(Tableau423[[#This Row],[TBI et NBI Mensuel]]*12)</f>
        <v>0</v>
      </c>
      <c r="E271" s="69">
        <f>Tableau423[[#This Row],[NB Heures Mensuelles]]*12</f>
        <v>0</v>
      </c>
      <c r="F271" s="70" t="e">
        <f>Tableau423[[#This Row],[TBI-NBI Annuel]]/Tableau423[[#This Row],[Heures Annuelles]]*1820</f>
        <v>#DIV/0!</v>
      </c>
      <c r="G271" s="29">
        <f t="shared" si="23"/>
        <v>0</v>
      </c>
      <c r="H271" s="71" t="e">
        <f t="shared" si="21"/>
        <v>#DIV/0!</v>
      </c>
      <c r="I271" s="72" t="e">
        <f t="shared" si="22"/>
        <v>#DIV/0!</v>
      </c>
      <c r="J271" s="17"/>
      <c r="K271" s="62"/>
    </row>
    <row r="272" spans="1:11" ht="19.9" customHeight="1">
      <c r="A272" s="34">
        <v>263</v>
      </c>
      <c r="B272" s="66"/>
      <c r="C272" s="67"/>
      <c r="D272" s="68">
        <f>SUM(Tableau423[[#This Row],[TBI et NBI Mensuel]]*12)</f>
        <v>0</v>
      </c>
      <c r="E272" s="69">
        <f>Tableau423[[#This Row],[NB Heures Mensuelles]]*12</f>
        <v>0</v>
      </c>
      <c r="F272" s="70" t="e">
        <f>Tableau423[[#This Row],[TBI-NBI Annuel]]/Tableau423[[#This Row],[Heures Annuelles]]*1820</f>
        <v>#DIV/0!</v>
      </c>
      <c r="G272" s="29">
        <f t="shared" si="23"/>
        <v>0</v>
      </c>
      <c r="H272" s="71" t="e">
        <f t="shared" si="21"/>
        <v>#DIV/0!</v>
      </c>
      <c r="I272" s="72" t="e">
        <f t="shared" si="22"/>
        <v>#DIV/0!</v>
      </c>
      <c r="J272" s="17"/>
      <c r="K272" s="62"/>
    </row>
    <row r="273" spans="1:11" ht="19.9" customHeight="1">
      <c r="A273" s="34">
        <v>264</v>
      </c>
      <c r="B273" s="66"/>
      <c r="C273" s="67"/>
      <c r="D273" s="68">
        <f>SUM(Tableau423[[#This Row],[TBI et NBI Mensuel]]*12)</f>
        <v>0</v>
      </c>
      <c r="E273" s="69">
        <f>Tableau423[[#This Row],[NB Heures Mensuelles]]*12</f>
        <v>0</v>
      </c>
      <c r="F273" s="70" t="e">
        <f>Tableau423[[#This Row],[TBI-NBI Annuel]]/Tableau423[[#This Row],[Heures Annuelles]]*1820</f>
        <v>#DIV/0!</v>
      </c>
      <c r="G273" s="29">
        <f t="shared" si="23"/>
        <v>0</v>
      </c>
      <c r="H273" s="71" t="e">
        <f aca="true" t="shared" si="24" ref="H273:H304">IF(G273&lt;=O$12,G273,O$12)</f>
        <v>#DIV/0!</v>
      </c>
      <c r="I273" s="72" t="e">
        <f aca="true" t="shared" si="25" ref="I273:I304">G273-H273</f>
        <v>#DIV/0!</v>
      </c>
      <c r="J273" s="17"/>
      <c r="K273" s="62"/>
    </row>
    <row r="274" spans="1:11" ht="19.9" customHeight="1">
      <c r="A274" s="34">
        <v>265</v>
      </c>
      <c r="B274" s="66"/>
      <c r="C274" s="67"/>
      <c r="D274" s="68">
        <f>SUM(Tableau423[[#This Row],[TBI et NBI Mensuel]]*12)</f>
        <v>0</v>
      </c>
      <c r="E274" s="69">
        <f>Tableau423[[#This Row],[NB Heures Mensuelles]]*12</f>
        <v>0</v>
      </c>
      <c r="F274" s="70" t="e">
        <f>Tableau423[[#This Row],[TBI-NBI Annuel]]/Tableau423[[#This Row],[Heures Annuelles]]*1820</f>
        <v>#DIV/0!</v>
      </c>
      <c r="G274" s="29">
        <f t="shared" si="23"/>
        <v>0</v>
      </c>
      <c r="H274" s="71" t="e">
        <f t="shared" si="24"/>
        <v>#DIV/0!</v>
      </c>
      <c r="I274" s="72" t="e">
        <f t="shared" si="25"/>
        <v>#DIV/0!</v>
      </c>
      <c r="J274" s="17"/>
      <c r="K274" s="62"/>
    </row>
    <row r="275" spans="1:11" ht="19.9" customHeight="1">
      <c r="A275" s="34">
        <v>266</v>
      </c>
      <c r="B275" s="66"/>
      <c r="C275" s="67"/>
      <c r="D275" s="68">
        <f>SUM(Tableau423[[#This Row],[TBI et NBI Mensuel]]*12)</f>
        <v>0</v>
      </c>
      <c r="E275" s="69">
        <f>Tableau423[[#This Row],[NB Heures Mensuelles]]*12</f>
        <v>0</v>
      </c>
      <c r="F275" s="70" t="e">
        <f>Tableau423[[#This Row],[TBI-NBI Annuel]]/Tableau423[[#This Row],[Heures Annuelles]]*1820</f>
        <v>#DIV/0!</v>
      </c>
      <c r="G275" s="29">
        <f t="shared" si="23"/>
        <v>0</v>
      </c>
      <c r="H275" s="71" t="e">
        <f t="shared" si="24"/>
        <v>#DIV/0!</v>
      </c>
      <c r="I275" s="72" t="e">
        <f t="shared" si="25"/>
        <v>#DIV/0!</v>
      </c>
      <c r="J275" s="17"/>
      <c r="K275" s="62"/>
    </row>
    <row r="276" spans="1:11" ht="19.9" customHeight="1">
      <c r="A276" s="34">
        <v>267</v>
      </c>
      <c r="B276" s="66"/>
      <c r="C276" s="67"/>
      <c r="D276" s="68">
        <f>SUM(Tableau423[[#This Row],[TBI et NBI Mensuel]]*12)</f>
        <v>0</v>
      </c>
      <c r="E276" s="69">
        <f>Tableau423[[#This Row],[NB Heures Mensuelles]]*12</f>
        <v>0</v>
      </c>
      <c r="F276" s="70" t="e">
        <f>Tableau423[[#This Row],[TBI-NBI Annuel]]/Tableau423[[#This Row],[Heures Annuelles]]*1820</f>
        <v>#DIV/0!</v>
      </c>
      <c r="G276" s="29">
        <f t="shared" si="23"/>
        <v>0</v>
      </c>
      <c r="H276" s="71" t="e">
        <f t="shared" si="24"/>
        <v>#DIV/0!</v>
      </c>
      <c r="I276" s="72" t="e">
        <f t="shared" si="25"/>
        <v>#DIV/0!</v>
      </c>
      <c r="J276" s="17"/>
      <c r="K276" s="62"/>
    </row>
    <row r="277" spans="1:11" ht="19.9" customHeight="1">
      <c r="A277" s="34">
        <v>268</v>
      </c>
      <c r="B277" s="66"/>
      <c r="C277" s="67"/>
      <c r="D277" s="68">
        <f>SUM(Tableau423[[#This Row],[TBI et NBI Mensuel]]*12)</f>
        <v>0</v>
      </c>
      <c r="E277" s="69">
        <f>Tableau423[[#This Row],[NB Heures Mensuelles]]*12</f>
        <v>0</v>
      </c>
      <c r="F277" s="70" t="e">
        <f>Tableau423[[#This Row],[TBI-NBI Annuel]]/Tableau423[[#This Row],[Heures Annuelles]]*1820</f>
        <v>#DIV/0!</v>
      </c>
      <c r="G277" s="29">
        <f t="shared" si="23"/>
        <v>0</v>
      </c>
      <c r="H277" s="71" t="e">
        <f t="shared" si="24"/>
        <v>#DIV/0!</v>
      </c>
      <c r="I277" s="72" t="e">
        <f t="shared" si="25"/>
        <v>#DIV/0!</v>
      </c>
      <c r="J277" s="17"/>
      <c r="K277" s="62"/>
    </row>
    <row r="278" spans="1:11" ht="19.9" customHeight="1">
      <c r="A278" s="34">
        <v>269</v>
      </c>
      <c r="B278" s="66"/>
      <c r="C278" s="67"/>
      <c r="D278" s="68">
        <f>SUM(Tableau423[[#This Row],[TBI et NBI Mensuel]]*12)</f>
        <v>0</v>
      </c>
      <c r="E278" s="69">
        <f>Tableau423[[#This Row],[NB Heures Mensuelles]]*12</f>
        <v>0</v>
      </c>
      <c r="F278" s="70" t="e">
        <f>Tableau423[[#This Row],[TBI-NBI Annuel]]/Tableau423[[#This Row],[Heures Annuelles]]*1820</f>
        <v>#DIV/0!</v>
      </c>
      <c r="G278" s="29">
        <f t="shared" si="23"/>
        <v>0</v>
      </c>
      <c r="H278" s="71" t="e">
        <f t="shared" si="24"/>
        <v>#DIV/0!</v>
      </c>
      <c r="I278" s="72" t="e">
        <f t="shared" si="25"/>
        <v>#DIV/0!</v>
      </c>
      <c r="J278" s="17"/>
      <c r="K278" s="62"/>
    </row>
    <row r="279" spans="1:11" ht="19.9" customHeight="1">
      <c r="A279" s="34">
        <v>270</v>
      </c>
      <c r="B279" s="66"/>
      <c r="C279" s="67"/>
      <c r="D279" s="68">
        <f>SUM(Tableau423[[#This Row],[TBI et NBI Mensuel]]*12)</f>
        <v>0</v>
      </c>
      <c r="E279" s="69">
        <f>Tableau423[[#This Row],[NB Heures Mensuelles]]*12</f>
        <v>0</v>
      </c>
      <c r="F279" s="70" t="e">
        <f>Tableau423[[#This Row],[TBI-NBI Annuel]]/Tableau423[[#This Row],[Heures Annuelles]]*1820</f>
        <v>#DIV/0!</v>
      </c>
      <c r="G279" s="29">
        <f t="shared" si="23"/>
        <v>0</v>
      </c>
      <c r="H279" s="71" t="e">
        <f t="shared" si="24"/>
        <v>#DIV/0!</v>
      </c>
      <c r="I279" s="72" t="e">
        <f t="shared" si="25"/>
        <v>#DIV/0!</v>
      </c>
      <c r="J279" s="17"/>
      <c r="K279" s="62"/>
    </row>
    <row r="280" spans="1:11" ht="19.9" customHeight="1">
      <c r="A280" s="34">
        <v>271</v>
      </c>
      <c r="B280" s="66"/>
      <c r="C280" s="67"/>
      <c r="D280" s="68">
        <f>SUM(Tableau423[[#This Row],[TBI et NBI Mensuel]]*12)</f>
        <v>0</v>
      </c>
      <c r="E280" s="69">
        <f>Tableau423[[#This Row],[NB Heures Mensuelles]]*12</f>
        <v>0</v>
      </c>
      <c r="F280" s="70" t="e">
        <f>Tableau423[[#This Row],[TBI-NBI Annuel]]/Tableau423[[#This Row],[Heures Annuelles]]*1820</f>
        <v>#DIV/0!</v>
      </c>
      <c r="G280" s="29">
        <f t="shared" si="23"/>
        <v>0</v>
      </c>
      <c r="H280" s="71" t="e">
        <f t="shared" si="24"/>
        <v>#DIV/0!</v>
      </c>
      <c r="I280" s="72" t="e">
        <f t="shared" si="25"/>
        <v>#DIV/0!</v>
      </c>
      <c r="J280" s="17"/>
      <c r="K280" s="62"/>
    </row>
    <row r="281" spans="1:11" ht="19.9" customHeight="1">
      <c r="A281" s="34">
        <v>272</v>
      </c>
      <c r="B281" s="66"/>
      <c r="C281" s="67"/>
      <c r="D281" s="68">
        <f>SUM(Tableau423[[#This Row],[TBI et NBI Mensuel]]*12)</f>
        <v>0</v>
      </c>
      <c r="E281" s="69">
        <f>Tableau423[[#This Row],[NB Heures Mensuelles]]*12</f>
        <v>0</v>
      </c>
      <c r="F281" s="70" t="e">
        <f>Tableau423[[#This Row],[TBI-NBI Annuel]]/Tableau423[[#This Row],[Heures Annuelles]]*1820</f>
        <v>#DIV/0!</v>
      </c>
      <c r="G281" s="29">
        <f t="shared" si="23"/>
        <v>0</v>
      </c>
      <c r="H281" s="71" t="e">
        <f t="shared" si="24"/>
        <v>#DIV/0!</v>
      </c>
      <c r="I281" s="72" t="e">
        <f t="shared" si="25"/>
        <v>#DIV/0!</v>
      </c>
      <c r="J281" s="17"/>
      <c r="K281" s="62"/>
    </row>
    <row r="282" spans="1:11" ht="19.9" customHeight="1">
      <c r="A282" s="34">
        <v>273</v>
      </c>
      <c r="B282" s="66"/>
      <c r="C282" s="67"/>
      <c r="D282" s="68">
        <f>SUM(Tableau423[[#This Row],[TBI et NBI Mensuel]]*12)</f>
        <v>0</v>
      </c>
      <c r="E282" s="69">
        <f>Tableau423[[#This Row],[NB Heures Mensuelles]]*12</f>
        <v>0</v>
      </c>
      <c r="F282" s="70" t="e">
        <f>Tableau423[[#This Row],[TBI-NBI Annuel]]/Tableau423[[#This Row],[Heures Annuelles]]*1820</f>
        <v>#DIV/0!</v>
      </c>
      <c r="G282" s="29">
        <f t="shared" si="23"/>
        <v>0</v>
      </c>
      <c r="H282" s="71" t="e">
        <f t="shared" si="24"/>
        <v>#DIV/0!</v>
      </c>
      <c r="I282" s="72" t="e">
        <f t="shared" si="25"/>
        <v>#DIV/0!</v>
      </c>
      <c r="J282" s="17"/>
      <c r="K282" s="62"/>
    </row>
    <row r="283" spans="1:11" ht="19.9" customHeight="1">
      <c r="A283" s="34">
        <v>274</v>
      </c>
      <c r="B283" s="66"/>
      <c r="C283" s="67"/>
      <c r="D283" s="68">
        <f>SUM(Tableau423[[#This Row],[TBI et NBI Mensuel]]*12)</f>
        <v>0</v>
      </c>
      <c r="E283" s="69">
        <f>Tableau423[[#This Row],[NB Heures Mensuelles]]*12</f>
        <v>0</v>
      </c>
      <c r="F283" s="70" t="e">
        <f>Tableau423[[#This Row],[TBI-NBI Annuel]]/Tableau423[[#This Row],[Heures Annuelles]]*1820</f>
        <v>#DIV/0!</v>
      </c>
      <c r="G283" s="29">
        <f t="shared" si="23"/>
        <v>0</v>
      </c>
      <c r="H283" s="71" t="e">
        <f t="shared" si="24"/>
        <v>#DIV/0!</v>
      </c>
      <c r="I283" s="72" t="e">
        <f t="shared" si="25"/>
        <v>#DIV/0!</v>
      </c>
      <c r="J283" s="17"/>
      <c r="K283" s="62"/>
    </row>
    <row r="284" spans="1:11" ht="19.9" customHeight="1">
      <c r="A284" s="34">
        <v>275</v>
      </c>
      <c r="B284" s="66"/>
      <c r="C284" s="67"/>
      <c r="D284" s="68">
        <f>SUM(Tableau423[[#This Row],[TBI et NBI Mensuel]]*12)</f>
        <v>0</v>
      </c>
      <c r="E284" s="69">
        <f>Tableau423[[#This Row],[NB Heures Mensuelles]]*12</f>
        <v>0</v>
      </c>
      <c r="F284" s="70" t="e">
        <f>Tableau423[[#This Row],[TBI-NBI Annuel]]/Tableau423[[#This Row],[Heures Annuelles]]*1820</f>
        <v>#DIV/0!</v>
      </c>
      <c r="G284" s="29">
        <f t="shared" si="23"/>
        <v>0</v>
      </c>
      <c r="H284" s="71" t="e">
        <f t="shared" si="24"/>
        <v>#DIV/0!</v>
      </c>
      <c r="I284" s="72" t="e">
        <f t="shared" si="25"/>
        <v>#DIV/0!</v>
      </c>
      <c r="J284" s="17"/>
      <c r="K284" s="62"/>
    </row>
    <row r="285" spans="1:11" ht="19.9" customHeight="1">
      <c r="A285" s="34">
        <v>276</v>
      </c>
      <c r="B285" s="66"/>
      <c r="C285" s="67"/>
      <c r="D285" s="68">
        <f>SUM(Tableau423[[#This Row],[TBI et NBI Mensuel]]*12)</f>
        <v>0</v>
      </c>
      <c r="E285" s="69">
        <f>Tableau423[[#This Row],[NB Heures Mensuelles]]*12</f>
        <v>0</v>
      </c>
      <c r="F285" s="70" t="e">
        <f>Tableau423[[#This Row],[TBI-NBI Annuel]]/Tableau423[[#This Row],[Heures Annuelles]]*1820</f>
        <v>#DIV/0!</v>
      </c>
      <c r="G285" s="29">
        <f t="shared" si="23"/>
        <v>0</v>
      </c>
      <c r="H285" s="71" t="e">
        <f t="shared" si="24"/>
        <v>#DIV/0!</v>
      </c>
      <c r="I285" s="72" t="e">
        <f t="shared" si="25"/>
        <v>#DIV/0!</v>
      </c>
      <c r="J285" s="17"/>
      <c r="K285" s="62"/>
    </row>
    <row r="286" spans="1:11" ht="19.9" customHeight="1">
      <c r="A286" s="34">
        <v>277</v>
      </c>
      <c r="B286" s="66"/>
      <c r="C286" s="67"/>
      <c r="D286" s="68">
        <f>SUM(Tableau423[[#This Row],[TBI et NBI Mensuel]]*12)</f>
        <v>0</v>
      </c>
      <c r="E286" s="69">
        <f>Tableau423[[#This Row],[NB Heures Mensuelles]]*12</f>
        <v>0</v>
      </c>
      <c r="F286" s="70" t="e">
        <f>Tableau423[[#This Row],[TBI-NBI Annuel]]/Tableau423[[#This Row],[Heures Annuelles]]*1820</f>
        <v>#DIV/0!</v>
      </c>
      <c r="G286" s="29">
        <f t="shared" si="23"/>
        <v>0</v>
      </c>
      <c r="H286" s="71" t="e">
        <f t="shared" si="24"/>
        <v>#DIV/0!</v>
      </c>
      <c r="I286" s="72" t="e">
        <f t="shared" si="25"/>
        <v>#DIV/0!</v>
      </c>
      <c r="J286" s="17"/>
      <c r="K286" s="62"/>
    </row>
    <row r="287" spans="1:11" ht="19.9" customHeight="1">
      <c r="A287" s="34">
        <v>278</v>
      </c>
      <c r="B287" s="66"/>
      <c r="C287" s="67"/>
      <c r="D287" s="68">
        <f>SUM(Tableau423[[#This Row],[TBI et NBI Mensuel]]*12)</f>
        <v>0</v>
      </c>
      <c r="E287" s="69">
        <f>Tableau423[[#This Row],[NB Heures Mensuelles]]*12</f>
        <v>0</v>
      </c>
      <c r="F287" s="70" t="e">
        <f>Tableau423[[#This Row],[TBI-NBI Annuel]]/Tableau423[[#This Row],[Heures Annuelles]]*1820</f>
        <v>#DIV/0!</v>
      </c>
      <c r="G287" s="29">
        <f t="shared" si="23"/>
        <v>0</v>
      </c>
      <c r="H287" s="71" t="e">
        <f t="shared" si="24"/>
        <v>#DIV/0!</v>
      </c>
      <c r="I287" s="72" t="e">
        <f t="shared" si="25"/>
        <v>#DIV/0!</v>
      </c>
      <c r="J287" s="17"/>
      <c r="K287" s="62"/>
    </row>
    <row r="288" spans="1:11" ht="19.9" customHeight="1">
      <c r="A288" s="34">
        <v>279</v>
      </c>
      <c r="B288" s="66"/>
      <c r="C288" s="67"/>
      <c r="D288" s="68">
        <f>SUM(Tableau423[[#This Row],[TBI et NBI Mensuel]]*12)</f>
        <v>0</v>
      </c>
      <c r="E288" s="69">
        <f>Tableau423[[#This Row],[NB Heures Mensuelles]]*12</f>
        <v>0</v>
      </c>
      <c r="F288" s="70" t="e">
        <f>Tableau423[[#This Row],[TBI-NBI Annuel]]/Tableau423[[#This Row],[Heures Annuelles]]*1820</f>
        <v>#DIV/0!</v>
      </c>
      <c r="G288" s="29">
        <f t="shared" si="23"/>
        <v>0</v>
      </c>
      <c r="H288" s="71" t="e">
        <f t="shared" si="24"/>
        <v>#DIV/0!</v>
      </c>
      <c r="I288" s="72" t="e">
        <f t="shared" si="25"/>
        <v>#DIV/0!</v>
      </c>
      <c r="J288" s="17"/>
      <c r="K288" s="62"/>
    </row>
    <row r="289" spans="1:11" ht="19.9" customHeight="1">
      <c r="A289" s="34">
        <v>280</v>
      </c>
      <c r="B289" s="66"/>
      <c r="C289" s="67"/>
      <c r="D289" s="68">
        <f>SUM(Tableau423[[#This Row],[TBI et NBI Mensuel]]*12)</f>
        <v>0</v>
      </c>
      <c r="E289" s="69">
        <f>Tableau423[[#This Row],[NB Heures Mensuelles]]*12</f>
        <v>0</v>
      </c>
      <c r="F289" s="70" t="e">
        <f>Tableau423[[#This Row],[TBI-NBI Annuel]]/Tableau423[[#This Row],[Heures Annuelles]]*1820</f>
        <v>#DIV/0!</v>
      </c>
      <c r="G289" s="29">
        <f t="shared" si="23"/>
        <v>0</v>
      </c>
      <c r="H289" s="71" t="e">
        <f t="shared" si="24"/>
        <v>#DIV/0!</v>
      </c>
      <c r="I289" s="72" t="e">
        <f t="shared" si="25"/>
        <v>#DIV/0!</v>
      </c>
      <c r="J289" s="17"/>
      <c r="K289" s="62"/>
    </row>
    <row r="290" spans="1:11" ht="19.9" customHeight="1">
      <c r="A290" s="34">
        <v>281</v>
      </c>
      <c r="B290" s="66"/>
      <c r="C290" s="67"/>
      <c r="D290" s="68">
        <f>SUM(Tableau423[[#This Row],[TBI et NBI Mensuel]]*12)</f>
        <v>0</v>
      </c>
      <c r="E290" s="69">
        <f>Tableau423[[#This Row],[NB Heures Mensuelles]]*12</f>
        <v>0</v>
      </c>
      <c r="F290" s="70" t="e">
        <f>Tableau423[[#This Row],[TBI-NBI Annuel]]/Tableau423[[#This Row],[Heures Annuelles]]*1820</f>
        <v>#DIV/0!</v>
      </c>
      <c r="G290" s="29">
        <f t="shared" si="23"/>
        <v>0</v>
      </c>
      <c r="H290" s="71" t="e">
        <f t="shared" si="24"/>
        <v>#DIV/0!</v>
      </c>
      <c r="I290" s="72" t="e">
        <f t="shared" si="25"/>
        <v>#DIV/0!</v>
      </c>
      <c r="J290" s="17"/>
      <c r="K290" s="62"/>
    </row>
    <row r="291" spans="1:11" ht="19.9" customHeight="1">
      <c r="A291" s="34">
        <v>282</v>
      </c>
      <c r="B291" s="66"/>
      <c r="C291" s="67"/>
      <c r="D291" s="68">
        <f>SUM(Tableau423[[#This Row],[TBI et NBI Mensuel]]*12)</f>
        <v>0</v>
      </c>
      <c r="E291" s="69">
        <f>Tableau423[[#This Row],[NB Heures Mensuelles]]*12</f>
        <v>0</v>
      </c>
      <c r="F291" s="70" t="e">
        <f>Tableau423[[#This Row],[TBI-NBI Annuel]]/Tableau423[[#This Row],[Heures Annuelles]]*1820</f>
        <v>#DIV/0!</v>
      </c>
      <c r="G291" s="29">
        <f t="shared" si="23"/>
        <v>0</v>
      </c>
      <c r="H291" s="71" t="e">
        <f t="shared" si="24"/>
        <v>#DIV/0!</v>
      </c>
      <c r="I291" s="72" t="e">
        <f t="shared" si="25"/>
        <v>#DIV/0!</v>
      </c>
      <c r="J291" s="17"/>
      <c r="K291" s="62"/>
    </row>
    <row r="292" spans="1:11" ht="19.9" customHeight="1">
      <c r="A292" s="34">
        <v>283</v>
      </c>
      <c r="B292" s="66"/>
      <c r="C292" s="67"/>
      <c r="D292" s="68">
        <f>SUM(Tableau423[[#This Row],[TBI et NBI Mensuel]]*12)</f>
        <v>0</v>
      </c>
      <c r="E292" s="69">
        <f>Tableau423[[#This Row],[NB Heures Mensuelles]]*12</f>
        <v>0</v>
      </c>
      <c r="F292" s="70" t="e">
        <f>Tableau423[[#This Row],[TBI-NBI Annuel]]/Tableau423[[#This Row],[Heures Annuelles]]*1820</f>
        <v>#DIV/0!</v>
      </c>
      <c r="G292" s="29">
        <f t="shared" si="23"/>
        <v>0</v>
      </c>
      <c r="H292" s="71" t="e">
        <f t="shared" si="24"/>
        <v>#DIV/0!</v>
      </c>
      <c r="I292" s="72" t="e">
        <f t="shared" si="25"/>
        <v>#DIV/0!</v>
      </c>
      <c r="J292" s="17"/>
      <c r="K292" s="62"/>
    </row>
    <row r="293" spans="1:11" ht="19.9" customHeight="1">
      <c r="A293" s="34">
        <v>284</v>
      </c>
      <c r="B293" s="66"/>
      <c r="C293" s="67"/>
      <c r="D293" s="68">
        <f>SUM(Tableau423[[#This Row],[TBI et NBI Mensuel]]*12)</f>
        <v>0</v>
      </c>
      <c r="E293" s="69">
        <f>Tableau423[[#This Row],[NB Heures Mensuelles]]*12</f>
        <v>0</v>
      </c>
      <c r="F293" s="70" t="e">
        <f>Tableau423[[#This Row],[TBI-NBI Annuel]]/Tableau423[[#This Row],[Heures Annuelles]]*1820</f>
        <v>#DIV/0!</v>
      </c>
      <c r="G293" s="29">
        <f t="shared" si="23"/>
        <v>0</v>
      </c>
      <c r="H293" s="71" t="e">
        <f t="shared" si="24"/>
        <v>#DIV/0!</v>
      </c>
      <c r="I293" s="72" t="e">
        <f t="shared" si="25"/>
        <v>#DIV/0!</v>
      </c>
      <c r="J293" s="17"/>
      <c r="K293" s="62"/>
    </row>
    <row r="294" spans="1:11" ht="19.9" customHeight="1">
      <c r="A294" s="34">
        <v>285</v>
      </c>
      <c r="B294" s="66"/>
      <c r="C294" s="67"/>
      <c r="D294" s="68">
        <f>SUM(Tableau423[[#This Row],[TBI et NBI Mensuel]]*12)</f>
        <v>0</v>
      </c>
      <c r="E294" s="69">
        <f>Tableau423[[#This Row],[NB Heures Mensuelles]]*12</f>
        <v>0</v>
      </c>
      <c r="F294" s="70" t="e">
        <f>Tableau423[[#This Row],[TBI-NBI Annuel]]/Tableau423[[#This Row],[Heures Annuelles]]*1820</f>
        <v>#DIV/0!</v>
      </c>
      <c r="G294" s="29">
        <f t="shared" si="23"/>
        <v>0</v>
      </c>
      <c r="H294" s="71" t="e">
        <f t="shared" si="24"/>
        <v>#DIV/0!</v>
      </c>
      <c r="I294" s="72" t="e">
        <f t="shared" si="25"/>
        <v>#DIV/0!</v>
      </c>
      <c r="J294" s="17"/>
      <c r="K294" s="62"/>
    </row>
    <row r="295" spans="1:11" ht="19.9" customHeight="1">
      <c r="A295" s="34">
        <v>286</v>
      </c>
      <c r="B295" s="66"/>
      <c r="C295" s="67"/>
      <c r="D295" s="68">
        <f>SUM(Tableau423[[#This Row],[TBI et NBI Mensuel]]*12)</f>
        <v>0</v>
      </c>
      <c r="E295" s="69">
        <f>Tableau423[[#This Row],[NB Heures Mensuelles]]*12</f>
        <v>0</v>
      </c>
      <c r="F295" s="70" t="e">
        <f>Tableau423[[#This Row],[TBI-NBI Annuel]]/Tableau423[[#This Row],[Heures Annuelles]]*1820</f>
        <v>#DIV/0!</v>
      </c>
      <c r="G295" s="29">
        <f t="shared" si="23"/>
        <v>0</v>
      </c>
      <c r="H295" s="71" t="e">
        <f t="shared" si="24"/>
        <v>#DIV/0!</v>
      </c>
      <c r="I295" s="72" t="e">
        <f t="shared" si="25"/>
        <v>#DIV/0!</v>
      </c>
      <c r="J295" s="17"/>
      <c r="K295" s="62"/>
    </row>
    <row r="296" spans="1:11" ht="19.9" customHeight="1">
      <c r="A296" s="34">
        <v>287</v>
      </c>
      <c r="B296" s="66"/>
      <c r="C296" s="67"/>
      <c r="D296" s="68">
        <f>SUM(Tableau423[[#This Row],[TBI et NBI Mensuel]]*12)</f>
        <v>0</v>
      </c>
      <c r="E296" s="69">
        <f>Tableau423[[#This Row],[NB Heures Mensuelles]]*12</f>
        <v>0</v>
      </c>
      <c r="F296" s="70" t="e">
        <f>Tableau423[[#This Row],[TBI-NBI Annuel]]/Tableau423[[#This Row],[Heures Annuelles]]*1820</f>
        <v>#DIV/0!</v>
      </c>
      <c r="G296" s="29">
        <f t="shared" si="23"/>
        <v>0</v>
      </c>
      <c r="H296" s="71" t="e">
        <f t="shared" si="24"/>
        <v>#DIV/0!</v>
      </c>
      <c r="I296" s="72" t="e">
        <f t="shared" si="25"/>
        <v>#DIV/0!</v>
      </c>
      <c r="J296" s="17"/>
      <c r="K296" s="62"/>
    </row>
    <row r="297" spans="1:11" ht="19.9" customHeight="1">
      <c r="A297" s="34">
        <v>288</v>
      </c>
      <c r="B297" s="66"/>
      <c r="C297" s="67"/>
      <c r="D297" s="68">
        <f>SUM(Tableau423[[#This Row],[TBI et NBI Mensuel]]*12)</f>
        <v>0</v>
      </c>
      <c r="E297" s="69">
        <f>Tableau423[[#This Row],[NB Heures Mensuelles]]*12</f>
        <v>0</v>
      </c>
      <c r="F297" s="70" t="e">
        <f>Tableau423[[#This Row],[TBI-NBI Annuel]]/Tableau423[[#This Row],[Heures Annuelles]]*1820</f>
        <v>#DIV/0!</v>
      </c>
      <c r="G297" s="29">
        <f t="shared" si="23"/>
        <v>0</v>
      </c>
      <c r="H297" s="71" t="e">
        <f t="shared" si="24"/>
        <v>#DIV/0!</v>
      </c>
      <c r="I297" s="72" t="e">
        <f t="shared" si="25"/>
        <v>#DIV/0!</v>
      </c>
      <c r="J297" s="17"/>
      <c r="K297" s="62"/>
    </row>
    <row r="298" spans="1:11" ht="19.9" customHeight="1">
      <c r="A298" s="34">
        <v>289</v>
      </c>
      <c r="B298" s="66"/>
      <c r="C298" s="67"/>
      <c r="D298" s="68">
        <f>SUM(Tableau423[[#This Row],[TBI et NBI Mensuel]]*12)</f>
        <v>0</v>
      </c>
      <c r="E298" s="69">
        <f>Tableau423[[#This Row],[NB Heures Mensuelles]]*12</f>
        <v>0</v>
      </c>
      <c r="F298" s="70" t="e">
        <f>Tableau423[[#This Row],[TBI-NBI Annuel]]/Tableau423[[#This Row],[Heures Annuelles]]*1820</f>
        <v>#DIV/0!</v>
      </c>
      <c r="G298" s="29">
        <f t="shared" si="23"/>
        <v>0</v>
      </c>
      <c r="H298" s="71" t="e">
        <f t="shared" si="24"/>
        <v>#DIV/0!</v>
      </c>
      <c r="I298" s="72" t="e">
        <f t="shared" si="25"/>
        <v>#DIV/0!</v>
      </c>
      <c r="J298" s="17"/>
      <c r="K298" s="62"/>
    </row>
    <row r="299" spans="1:11" ht="19.9" customHeight="1">
      <c r="A299" s="34">
        <v>290</v>
      </c>
      <c r="B299" s="66"/>
      <c r="C299" s="67"/>
      <c r="D299" s="68">
        <f>SUM(Tableau423[[#This Row],[TBI et NBI Mensuel]]*12)</f>
        <v>0</v>
      </c>
      <c r="E299" s="69">
        <f>Tableau423[[#This Row],[NB Heures Mensuelles]]*12</f>
        <v>0</v>
      </c>
      <c r="F299" s="70" t="e">
        <f>Tableau423[[#This Row],[TBI-NBI Annuel]]/Tableau423[[#This Row],[Heures Annuelles]]*1820</f>
        <v>#DIV/0!</v>
      </c>
      <c r="G299" s="29">
        <f t="shared" si="23"/>
        <v>0</v>
      </c>
      <c r="H299" s="71" t="e">
        <f t="shared" si="24"/>
        <v>#DIV/0!</v>
      </c>
      <c r="I299" s="72" t="e">
        <f t="shared" si="25"/>
        <v>#DIV/0!</v>
      </c>
      <c r="J299" s="17"/>
      <c r="K299" s="62"/>
    </row>
    <row r="300" spans="1:11" ht="19.9" customHeight="1">
      <c r="A300" s="34">
        <v>291</v>
      </c>
      <c r="B300" s="66"/>
      <c r="C300" s="67"/>
      <c r="D300" s="68">
        <f>SUM(Tableau423[[#This Row],[TBI et NBI Mensuel]]*12)</f>
        <v>0</v>
      </c>
      <c r="E300" s="69">
        <f>Tableau423[[#This Row],[NB Heures Mensuelles]]*12</f>
        <v>0</v>
      </c>
      <c r="F300" s="70" t="e">
        <f>Tableau423[[#This Row],[TBI-NBI Annuel]]/Tableau423[[#This Row],[Heures Annuelles]]*1820</f>
        <v>#DIV/0!</v>
      </c>
      <c r="G300" s="29">
        <f t="shared" si="23"/>
        <v>0</v>
      </c>
      <c r="H300" s="71" t="e">
        <f t="shared" si="24"/>
        <v>#DIV/0!</v>
      </c>
      <c r="I300" s="72" t="e">
        <f t="shared" si="25"/>
        <v>#DIV/0!</v>
      </c>
      <c r="J300" s="17"/>
      <c r="K300" s="62"/>
    </row>
    <row r="301" spans="1:11" ht="19.9" customHeight="1">
      <c r="A301" s="34">
        <v>292</v>
      </c>
      <c r="B301" s="66"/>
      <c r="C301" s="67"/>
      <c r="D301" s="68">
        <f>SUM(Tableau423[[#This Row],[TBI et NBI Mensuel]]*12)</f>
        <v>0</v>
      </c>
      <c r="E301" s="69">
        <f>Tableau423[[#This Row],[NB Heures Mensuelles]]*12</f>
        <v>0</v>
      </c>
      <c r="F301" s="70" t="e">
        <f>Tableau423[[#This Row],[TBI-NBI Annuel]]/Tableau423[[#This Row],[Heures Annuelles]]*1820</f>
        <v>#DIV/0!</v>
      </c>
      <c r="G301" s="29">
        <f t="shared" si="23"/>
        <v>0</v>
      </c>
      <c r="H301" s="71" t="e">
        <f t="shared" si="24"/>
        <v>#DIV/0!</v>
      </c>
      <c r="I301" s="72" t="e">
        <f t="shared" si="25"/>
        <v>#DIV/0!</v>
      </c>
      <c r="J301" s="17"/>
      <c r="K301" s="62"/>
    </row>
    <row r="302" spans="1:11" ht="19.9" customHeight="1">
      <c r="A302" s="34">
        <v>293</v>
      </c>
      <c r="B302" s="66"/>
      <c r="C302" s="67"/>
      <c r="D302" s="68">
        <f>SUM(Tableau423[[#This Row],[TBI et NBI Mensuel]]*12)</f>
        <v>0</v>
      </c>
      <c r="E302" s="69">
        <f>Tableau423[[#This Row],[NB Heures Mensuelles]]*12</f>
        <v>0</v>
      </c>
      <c r="F302" s="70" t="e">
        <f>Tableau423[[#This Row],[TBI-NBI Annuel]]/Tableau423[[#This Row],[Heures Annuelles]]*1820</f>
        <v>#DIV/0!</v>
      </c>
      <c r="G302" s="29">
        <f t="shared" si="23"/>
        <v>0</v>
      </c>
      <c r="H302" s="71" t="e">
        <f t="shared" si="24"/>
        <v>#DIV/0!</v>
      </c>
      <c r="I302" s="72" t="e">
        <f t="shared" si="25"/>
        <v>#DIV/0!</v>
      </c>
      <c r="J302" s="17"/>
      <c r="K302" s="62"/>
    </row>
    <row r="303" spans="1:11" ht="19.9" customHeight="1">
      <c r="A303" s="34">
        <v>294</v>
      </c>
      <c r="B303" s="66"/>
      <c r="C303" s="67"/>
      <c r="D303" s="68">
        <f>SUM(Tableau423[[#This Row],[TBI et NBI Mensuel]]*12)</f>
        <v>0</v>
      </c>
      <c r="E303" s="69">
        <f>Tableau423[[#This Row],[NB Heures Mensuelles]]*12</f>
        <v>0</v>
      </c>
      <c r="F303" s="70" t="e">
        <f>Tableau423[[#This Row],[TBI-NBI Annuel]]/Tableau423[[#This Row],[Heures Annuelles]]*1820</f>
        <v>#DIV/0!</v>
      </c>
      <c r="G303" s="29">
        <f t="shared" si="23"/>
        <v>0</v>
      </c>
      <c r="H303" s="71" t="e">
        <f t="shared" si="24"/>
        <v>#DIV/0!</v>
      </c>
      <c r="I303" s="72" t="e">
        <f t="shared" si="25"/>
        <v>#DIV/0!</v>
      </c>
      <c r="J303" s="17"/>
      <c r="K303" s="62"/>
    </row>
    <row r="304" spans="1:11" ht="19.9" customHeight="1">
      <c r="A304" s="34">
        <v>295</v>
      </c>
      <c r="B304" s="66"/>
      <c r="C304" s="67"/>
      <c r="D304" s="68">
        <f>SUM(Tableau423[[#This Row],[TBI et NBI Mensuel]]*12)</f>
        <v>0</v>
      </c>
      <c r="E304" s="69">
        <f>Tableau423[[#This Row],[NB Heures Mensuelles]]*12</f>
        <v>0</v>
      </c>
      <c r="F304" s="70" t="e">
        <f>Tableau423[[#This Row],[TBI-NBI Annuel]]/Tableau423[[#This Row],[Heures Annuelles]]*1820</f>
        <v>#DIV/0!</v>
      </c>
      <c r="G304" s="29">
        <f t="shared" si="23"/>
        <v>0</v>
      </c>
      <c r="H304" s="71" t="e">
        <f t="shared" si="24"/>
        <v>#DIV/0!</v>
      </c>
      <c r="I304" s="72" t="e">
        <f t="shared" si="25"/>
        <v>#DIV/0!</v>
      </c>
      <c r="J304" s="17"/>
      <c r="K304" s="62"/>
    </row>
    <row r="305" spans="1:11" ht="19.9" customHeight="1">
      <c r="A305" s="34">
        <v>296</v>
      </c>
      <c r="B305" s="66"/>
      <c r="C305" s="67"/>
      <c r="D305" s="68">
        <f>SUM(Tableau423[[#This Row],[TBI et NBI Mensuel]]*12)</f>
        <v>0</v>
      </c>
      <c r="E305" s="69">
        <f>Tableau423[[#This Row],[NB Heures Mensuelles]]*12</f>
        <v>0</v>
      </c>
      <c r="F305" s="70" t="e">
        <f>Tableau423[[#This Row],[TBI-NBI Annuel]]/Tableau423[[#This Row],[Heures Annuelles]]*1820</f>
        <v>#DIV/0!</v>
      </c>
      <c r="G305" s="29">
        <f t="shared" si="23"/>
        <v>0</v>
      </c>
      <c r="H305" s="71" t="e">
        <f aca="true" t="shared" si="26" ref="H305:H308">IF(G305&lt;=O$12,G305,O$12)</f>
        <v>#DIV/0!</v>
      </c>
      <c r="I305" s="72" t="e">
        <f aca="true" t="shared" si="27" ref="I305:I308">G305-H305</f>
        <v>#DIV/0!</v>
      </c>
      <c r="J305" s="17"/>
      <c r="K305" s="62"/>
    </row>
    <row r="306" spans="1:11" ht="19.9" customHeight="1">
      <c r="A306" s="34">
        <v>297</v>
      </c>
      <c r="B306" s="66"/>
      <c r="C306" s="67"/>
      <c r="D306" s="68">
        <f>SUM(Tableau423[[#This Row],[TBI et NBI Mensuel]]*12)</f>
        <v>0</v>
      </c>
      <c r="E306" s="69">
        <f>Tableau423[[#This Row],[NB Heures Mensuelles]]*12</f>
        <v>0</v>
      </c>
      <c r="F306" s="70" t="e">
        <f>Tableau423[[#This Row],[TBI-NBI Annuel]]/Tableau423[[#This Row],[Heures Annuelles]]*1820</f>
        <v>#DIV/0!</v>
      </c>
      <c r="G306" s="29">
        <f t="shared" si="23"/>
        <v>0</v>
      </c>
      <c r="H306" s="71" t="e">
        <f t="shared" si="26"/>
        <v>#DIV/0!</v>
      </c>
      <c r="I306" s="72" t="e">
        <f t="shared" si="27"/>
        <v>#DIV/0!</v>
      </c>
      <c r="J306" s="17"/>
      <c r="K306" s="62"/>
    </row>
    <row r="307" spans="1:11" ht="19.9" customHeight="1">
      <c r="A307" s="34">
        <v>298</v>
      </c>
      <c r="B307" s="66"/>
      <c r="C307" s="67"/>
      <c r="D307" s="68">
        <f>SUM(Tableau423[[#This Row],[TBI et NBI Mensuel]]*12)</f>
        <v>0</v>
      </c>
      <c r="E307" s="69">
        <f>Tableau423[[#This Row],[NB Heures Mensuelles]]*12</f>
        <v>0</v>
      </c>
      <c r="F307" s="70" t="e">
        <f>Tableau423[[#This Row],[TBI-NBI Annuel]]/Tableau423[[#This Row],[Heures Annuelles]]*1820</f>
        <v>#DIV/0!</v>
      </c>
      <c r="G307" s="29">
        <f t="shared" si="23"/>
        <v>0</v>
      </c>
      <c r="H307" s="71" t="e">
        <f t="shared" si="26"/>
        <v>#DIV/0!</v>
      </c>
      <c r="I307" s="72" t="e">
        <f t="shared" si="27"/>
        <v>#DIV/0!</v>
      </c>
      <c r="J307" s="17"/>
      <c r="K307" s="62"/>
    </row>
    <row r="308" spans="1:11" ht="19.9" customHeight="1">
      <c r="A308" s="34">
        <v>299</v>
      </c>
      <c r="B308" s="66"/>
      <c r="C308" s="67"/>
      <c r="D308" s="68">
        <f>SUM(Tableau423[[#This Row],[TBI et NBI Mensuel]]*12)</f>
        <v>0</v>
      </c>
      <c r="E308" s="69">
        <f>Tableau423[[#This Row],[NB Heures Mensuelles]]*12</f>
        <v>0</v>
      </c>
      <c r="F308" s="70" t="e">
        <f>Tableau423[[#This Row],[TBI-NBI Annuel]]/Tableau423[[#This Row],[Heures Annuelles]]*1820</f>
        <v>#DIV/0!</v>
      </c>
      <c r="G308" s="29">
        <f t="shared" si="23"/>
        <v>0</v>
      </c>
      <c r="H308" s="71" t="e">
        <f t="shared" si="26"/>
        <v>#DIV/0!</v>
      </c>
      <c r="I308" s="72" t="e">
        <f t="shared" si="27"/>
        <v>#DIV/0!</v>
      </c>
      <c r="J308" s="17"/>
      <c r="K308" s="62"/>
    </row>
    <row r="309" spans="1:11" ht="19.9" customHeight="1">
      <c r="A309" s="34">
        <v>300</v>
      </c>
      <c r="B309" s="66"/>
      <c r="C309" s="67"/>
      <c r="D309" s="68">
        <f>SUM(Tableau423[[#This Row],[TBI et NBI Mensuel]]*12)</f>
        <v>0</v>
      </c>
      <c r="E309" s="69">
        <f>Tableau423[[#This Row],[NB Heures Mensuelles]]*12</f>
        <v>0</v>
      </c>
      <c r="F309" s="70" t="e">
        <f>Tableau423[[#This Row],[TBI-NBI Annuel]]/Tableau423[[#This Row],[Heures Annuelles]]*1820</f>
        <v>#DIV/0!</v>
      </c>
      <c r="G309" s="29">
        <f t="shared" si="23"/>
        <v>0</v>
      </c>
      <c r="H309" s="71" t="e">
        <f t="shared" si="16"/>
        <v>#DIV/0!</v>
      </c>
      <c r="I309" s="72" t="e">
        <f t="shared" si="17"/>
        <v>#DIV/0!</v>
      </c>
      <c r="J309" s="17"/>
      <c r="K309" s="62"/>
    </row>
    <row r="310" spans="1:11" ht="19.9" customHeight="1">
      <c r="A310" s="21" t="s">
        <v>0</v>
      </c>
      <c r="B310" s="22">
        <f>SUM(Tableau423[TBI et NBI Mensuel])</f>
        <v>0</v>
      </c>
      <c r="C310" s="23">
        <f>SUM(Tableau423[NB Heures Mensuelles])</f>
        <v>0</v>
      </c>
      <c r="D310" s="22">
        <f>SUM(Tableau423[TBI-NBI Annuel])</f>
        <v>0</v>
      </c>
      <c r="E310" s="23">
        <f>SUM(Tableau423[[#All],[Heures Annuelles]])</f>
        <v>0</v>
      </c>
      <c r="F310" s="24" t="e">
        <f>SUM(Tableau423[TBI-NBI Annuel ETP])</f>
        <v>#DIV/0!</v>
      </c>
      <c r="G310" s="65">
        <f>SUM(Tableau423[Cotisation 
risque 3 mensuelle])</f>
        <v>0</v>
      </c>
      <c r="H310" s="128" t="e">
        <f>SUM(H10:H309)</f>
        <v>#DIV/0!</v>
      </c>
      <c r="I310" s="128" t="e">
        <f>SUBTOTAL(109,I10:I309)</f>
        <v>#DIV/0!</v>
      </c>
      <c r="J310" s="47"/>
      <c r="K310" s="62"/>
    </row>
    <row r="312" spans="1:7" ht="19.9" customHeight="1">
      <c r="A312" s="2"/>
      <c r="B312" s="3"/>
      <c r="C312" s="4"/>
      <c r="D312" s="5"/>
      <c r="E312" s="6"/>
      <c r="F312" s="5"/>
      <c r="G312" s="5"/>
    </row>
    <row r="313" spans="1:7" ht="19.9" customHeight="1">
      <c r="A313" s="11"/>
      <c r="B313" s="16"/>
      <c r="C313" s="5"/>
      <c r="D313" s="5"/>
      <c r="E313" s="6"/>
      <c r="F313" s="5"/>
      <c r="G313" s="5"/>
    </row>
    <row r="314" spans="1:7" ht="33.75" customHeight="1">
      <c r="A314" s="15"/>
      <c r="B314" s="7"/>
      <c r="C314" s="16"/>
      <c r="D314" s="16"/>
      <c r="E314" s="16"/>
      <c r="F314" s="16"/>
      <c r="G314" s="16"/>
    </row>
    <row r="315" spans="1:7" ht="19.9" customHeight="1">
      <c r="A315" s="7"/>
      <c r="C315" s="7"/>
      <c r="D315" s="7"/>
      <c r="E315" s="7"/>
      <c r="F315" s="7"/>
      <c r="G315" s="8"/>
    </row>
    <row r="316" ht="60.75" customHeight="1"/>
    <row r="317" ht="14.25"/>
    <row r="318" ht="60.75" customHeight="1"/>
  </sheetData>
  <sheetProtection insertRows="0" deleteRows="0"/>
  <mergeCells count="23">
    <mergeCell ref="M52:S52"/>
    <mergeCell ref="M54:S58"/>
    <mergeCell ref="A6:I6"/>
    <mergeCell ref="A7:C7"/>
    <mergeCell ref="D7:I8"/>
    <mergeCell ref="M7:O8"/>
    <mergeCell ref="M9:N9"/>
    <mergeCell ref="M10:N10"/>
    <mergeCell ref="M11:N11"/>
    <mergeCell ref="M12:N12"/>
    <mergeCell ref="M13:N13"/>
    <mergeCell ref="M15:S15"/>
    <mergeCell ref="M6:S6"/>
    <mergeCell ref="M17:S26"/>
    <mergeCell ref="M28:S28"/>
    <mergeCell ref="M30:S31"/>
    <mergeCell ref="M40:S42"/>
    <mergeCell ref="A1:S1"/>
    <mergeCell ref="A2:S2"/>
    <mergeCell ref="A3:S3"/>
    <mergeCell ref="A4:S4"/>
    <mergeCell ref="A5:J5"/>
    <mergeCell ref="L5:S5"/>
  </mergeCells>
  <printOptions/>
  <pageMargins left="0.11811023622047245" right="0.11811023622047245" top="0.31496062992125984" bottom="0.5511811023622047" header="0.11811023622047245" footer="0.11811023622047245"/>
  <pageSetup horizontalDpi="600" verticalDpi="600" orientation="landscape" paperSize="9" scale="55" r:id="rId3"/>
  <drawing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N45"/>
  <sheetViews>
    <sheetView workbookViewId="0" topLeftCell="A1">
      <selection activeCell="D43" sqref="D43"/>
    </sheetView>
  </sheetViews>
  <sheetFormatPr defaultColWidth="11.00390625" defaultRowHeight="14.25"/>
  <cols>
    <col min="1" max="1" width="8.375" style="75" customWidth="1"/>
    <col min="2" max="2" width="26.00390625" style="75" customWidth="1"/>
    <col min="3" max="3" width="35.25390625" style="75" customWidth="1"/>
    <col min="4" max="4" width="25.00390625" style="75" customWidth="1"/>
    <col min="5" max="5" width="12.875" style="75" customWidth="1"/>
    <col min="6" max="6" width="80.375" style="76" customWidth="1"/>
    <col min="7" max="8" width="11.00390625" style="76" customWidth="1"/>
    <col min="9" max="9" width="3.00390625" style="76" customWidth="1"/>
    <col min="10" max="10" width="7.375" style="76" customWidth="1"/>
    <col min="11" max="11" width="11.00390625" style="76" hidden="1" customWidth="1"/>
    <col min="12" max="14" width="11.00390625" style="76" customWidth="1"/>
    <col min="15" max="16384" width="11.00390625" style="75" customWidth="1"/>
  </cols>
  <sheetData>
    <row r="1" spans="1:14" s="74" customFormat="1" ht="36" customHeight="1">
      <c r="A1" s="183" t="s">
        <v>55</v>
      </c>
      <c r="B1" s="183"/>
      <c r="C1" s="183"/>
      <c r="D1" s="183"/>
      <c r="E1" s="183"/>
      <c r="F1" s="102"/>
      <c r="G1" s="102"/>
      <c r="H1" s="102"/>
      <c r="I1" s="102"/>
      <c r="J1" s="103"/>
      <c r="K1" s="73"/>
      <c r="L1" s="109"/>
      <c r="M1" s="109"/>
      <c r="N1" s="109"/>
    </row>
    <row r="2" spans="1:14" s="74" customFormat="1" ht="93" customHeight="1">
      <c r="A2" s="184"/>
      <c r="B2" s="184"/>
      <c r="C2" s="184"/>
      <c r="D2" s="184"/>
      <c r="E2" s="184"/>
      <c r="F2" s="104"/>
      <c r="G2" s="104"/>
      <c r="H2" s="104"/>
      <c r="I2" s="104"/>
      <c r="J2" s="105"/>
      <c r="K2" s="109"/>
      <c r="L2" s="109"/>
      <c r="M2" s="109"/>
      <c r="N2" s="109"/>
    </row>
    <row r="3" ht="8.25" customHeight="1"/>
    <row r="4" spans="1:11" ht="30.75" customHeight="1">
      <c r="A4" s="185" t="s">
        <v>59</v>
      </c>
      <c r="B4" s="186"/>
      <c r="C4" s="186"/>
      <c r="D4" s="186"/>
      <c r="E4" s="186"/>
      <c r="F4" s="106"/>
      <c r="G4" s="106"/>
      <c r="H4" s="106"/>
      <c r="I4" s="106"/>
      <c r="J4" s="106"/>
      <c r="K4" s="110"/>
    </row>
    <row r="5" spans="1:11" s="76" customFormat="1" ht="17.25" customHeight="1">
      <c r="A5" s="114"/>
      <c r="B5" s="115"/>
      <c r="C5" s="115"/>
      <c r="D5" s="115"/>
      <c r="E5" s="114"/>
      <c r="F5" s="106"/>
      <c r="G5" s="106"/>
      <c r="H5" s="106"/>
      <c r="I5" s="106"/>
      <c r="J5" s="106"/>
      <c r="K5" s="110"/>
    </row>
    <row r="6" spans="1:11" s="76" customFormat="1" ht="28.5" customHeight="1">
      <c r="A6" s="112"/>
      <c r="B6" s="181" t="s">
        <v>14</v>
      </c>
      <c r="C6" s="182"/>
      <c r="D6" s="116" t="s">
        <v>45</v>
      </c>
      <c r="E6" s="112"/>
      <c r="F6" s="106"/>
      <c r="G6" s="106"/>
      <c r="H6" s="106"/>
      <c r="I6" s="106"/>
      <c r="J6" s="106"/>
      <c r="K6" s="110"/>
    </row>
    <row r="7" spans="1:5" ht="54.75" customHeight="1">
      <c r="A7" s="81"/>
      <c r="B7" s="80" t="s">
        <v>25</v>
      </c>
      <c r="C7" s="99" t="s">
        <v>42</v>
      </c>
      <c r="D7" s="117" t="s">
        <v>41</v>
      </c>
      <c r="E7" s="81"/>
    </row>
    <row r="8" spans="1:5" ht="17.1" customHeight="1">
      <c r="A8" s="81"/>
      <c r="B8" s="82">
        <v>1</v>
      </c>
      <c r="C8" s="101"/>
      <c r="D8" s="118">
        <f>C8*0.73%</f>
        <v>0</v>
      </c>
      <c r="E8" s="81"/>
    </row>
    <row r="9" spans="1:5" ht="17.1" customHeight="1">
      <c r="A9" s="81"/>
      <c r="B9" s="82">
        <v>2</v>
      </c>
      <c r="C9" s="101"/>
      <c r="D9" s="118">
        <f aca="true" t="shared" si="0" ref="D9:D12">C9*0.73%</f>
        <v>0</v>
      </c>
      <c r="E9" s="81"/>
    </row>
    <row r="10" spans="1:5" ht="17.1" customHeight="1">
      <c r="A10" s="81"/>
      <c r="B10" s="82">
        <v>3</v>
      </c>
      <c r="C10" s="101"/>
      <c r="D10" s="118">
        <f t="shared" si="0"/>
        <v>0</v>
      </c>
      <c r="E10" s="81"/>
    </row>
    <row r="11" spans="1:5" ht="17.1" customHeight="1">
      <c r="A11" s="81"/>
      <c r="B11" s="82">
        <v>4</v>
      </c>
      <c r="C11" s="101"/>
      <c r="D11" s="118">
        <f t="shared" si="0"/>
        <v>0</v>
      </c>
      <c r="E11" s="81"/>
    </row>
    <row r="12" spans="1:5" ht="17.1" customHeight="1">
      <c r="A12" s="81"/>
      <c r="B12" s="82">
        <v>5</v>
      </c>
      <c r="C12" s="101"/>
      <c r="D12" s="118">
        <f t="shared" si="0"/>
        <v>0</v>
      </c>
      <c r="E12" s="81"/>
    </row>
    <row r="13" ht="21.75" customHeight="1"/>
    <row r="14" spans="1:11" ht="33" customHeight="1">
      <c r="A14" s="185" t="s">
        <v>60</v>
      </c>
      <c r="B14" s="186"/>
      <c r="C14" s="186"/>
      <c r="D14" s="186"/>
      <c r="E14" s="186"/>
      <c r="F14" s="106"/>
      <c r="G14" s="106"/>
      <c r="H14" s="106"/>
      <c r="I14" s="106"/>
      <c r="J14" s="106"/>
      <c r="K14" s="110"/>
    </row>
    <row r="15" spans="1:11" s="76" customFormat="1" ht="23.25" customHeight="1">
      <c r="A15" s="114"/>
      <c r="B15" s="115"/>
      <c r="C15" s="115"/>
      <c r="D15" s="115"/>
      <c r="E15" s="114"/>
      <c r="F15" s="106"/>
      <c r="G15" s="106"/>
      <c r="H15" s="106"/>
      <c r="I15" s="106"/>
      <c r="J15" s="106"/>
      <c r="K15" s="110"/>
    </row>
    <row r="16" spans="1:11" s="76" customFormat="1" ht="27.75" customHeight="1">
      <c r="A16" s="112"/>
      <c r="B16" s="181" t="s">
        <v>14</v>
      </c>
      <c r="C16" s="182"/>
      <c r="D16" s="116" t="s">
        <v>45</v>
      </c>
      <c r="E16" s="112"/>
      <c r="F16" s="106"/>
      <c r="G16" s="106"/>
      <c r="H16" s="106"/>
      <c r="I16" s="106"/>
      <c r="J16" s="106"/>
      <c r="K16" s="110"/>
    </row>
    <row r="17" spans="1:7" ht="33">
      <c r="A17" s="81"/>
      <c r="B17" s="80" t="s">
        <v>25</v>
      </c>
      <c r="C17" s="99" t="s">
        <v>43</v>
      </c>
      <c r="D17" s="117" t="s">
        <v>44</v>
      </c>
      <c r="E17" s="81"/>
      <c r="F17" s="83"/>
      <c r="G17" s="77"/>
    </row>
    <row r="18" spans="1:5" ht="17.1" customHeight="1">
      <c r="A18" s="81"/>
      <c r="B18" s="82">
        <v>1</v>
      </c>
      <c r="C18" s="100"/>
      <c r="D18" s="119">
        <f>C18*0.32%</f>
        <v>0</v>
      </c>
      <c r="E18" s="81"/>
    </row>
    <row r="19" spans="1:5" ht="17.1" customHeight="1">
      <c r="A19" s="81"/>
      <c r="B19" s="82">
        <v>2</v>
      </c>
      <c r="C19" s="100"/>
      <c r="D19" s="119">
        <f aca="true" t="shared" si="1" ref="D19:D22">C19*0.32%</f>
        <v>0</v>
      </c>
      <c r="E19" s="81"/>
    </row>
    <row r="20" spans="1:5" ht="17.1" customHeight="1">
      <c r="A20" s="81"/>
      <c r="B20" s="82">
        <v>3</v>
      </c>
      <c r="C20" s="100"/>
      <c r="D20" s="119">
        <f t="shared" si="1"/>
        <v>0</v>
      </c>
      <c r="E20" s="81"/>
    </row>
    <row r="21" spans="1:5" ht="17.1" customHeight="1">
      <c r="A21" s="81"/>
      <c r="B21" s="82">
        <v>4</v>
      </c>
      <c r="C21" s="100"/>
      <c r="D21" s="119">
        <f t="shared" si="1"/>
        <v>0</v>
      </c>
      <c r="E21" s="81"/>
    </row>
    <row r="22" spans="1:5" ht="17.1" customHeight="1">
      <c r="A22" s="81"/>
      <c r="B22" s="82">
        <v>5</v>
      </c>
      <c r="C22" s="100"/>
      <c r="D22" s="119">
        <f t="shared" si="1"/>
        <v>0</v>
      </c>
      <c r="E22" s="81"/>
    </row>
    <row r="24" spans="1:11" ht="39" customHeight="1">
      <c r="A24" s="187" t="s">
        <v>61</v>
      </c>
      <c r="B24" s="188"/>
      <c r="C24" s="188"/>
      <c r="D24" s="188"/>
      <c r="E24" s="188"/>
      <c r="F24" s="107"/>
      <c r="G24" s="107"/>
      <c r="H24" s="107"/>
      <c r="I24" s="107"/>
      <c r="J24" s="107"/>
      <c r="K24" s="111"/>
    </row>
    <row r="25" spans="1:11" s="76" customFormat="1" ht="21.75" customHeight="1">
      <c r="A25" s="120"/>
      <c r="B25" s="121"/>
      <c r="C25" s="121"/>
      <c r="D25" s="121"/>
      <c r="E25" s="120"/>
      <c r="F25" s="107"/>
      <c r="G25" s="107"/>
      <c r="H25" s="107"/>
      <c r="I25" s="107"/>
      <c r="J25" s="107"/>
      <c r="K25" s="111"/>
    </row>
    <row r="26" spans="1:11" s="76" customFormat="1" ht="27.75" customHeight="1">
      <c r="A26" s="113"/>
      <c r="B26" s="181" t="s">
        <v>14</v>
      </c>
      <c r="C26" s="182"/>
      <c r="D26" s="124" t="s">
        <v>45</v>
      </c>
      <c r="E26" s="113"/>
      <c r="F26" s="107"/>
      <c r="G26" s="107"/>
      <c r="H26" s="107"/>
      <c r="I26" s="107"/>
      <c r="J26" s="107"/>
      <c r="K26" s="111"/>
    </row>
    <row r="27" spans="1:5" ht="54.75" customHeight="1">
      <c r="A27" s="81"/>
      <c r="B27" s="80" t="s">
        <v>25</v>
      </c>
      <c r="C27" s="99" t="s">
        <v>43</v>
      </c>
      <c r="D27" s="125" t="s">
        <v>44</v>
      </c>
      <c r="E27" s="81"/>
    </row>
    <row r="28" spans="1:7" ht="17.1" customHeight="1">
      <c r="A28" s="81"/>
      <c r="B28" s="82">
        <v>1</v>
      </c>
      <c r="C28" s="100"/>
      <c r="D28" s="118">
        <f>C28*0.35%</f>
        <v>0</v>
      </c>
      <c r="E28" s="81"/>
      <c r="F28" s="84"/>
      <c r="G28" s="78"/>
    </row>
    <row r="29" spans="1:5" ht="17.1" customHeight="1">
      <c r="A29" s="81"/>
      <c r="B29" s="82">
        <v>2</v>
      </c>
      <c r="C29" s="100"/>
      <c r="D29" s="118">
        <f aca="true" t="shared" si="2" ref="D29:D32">C29*0.35%</f>
        <v>0</v>
      </c>
      <c r="E29" s="81"/>
    </row>
    <row r="30" spans="1:5" ht="17.1" customHeight="1">
      <c r="A30" s="81"/>
      <c r="B30" s="82">
        <v>3</v>
      </c>
      <c r="C30" s="100"/>
      <c r="D30" s="118">
        <f t="shared" si="2"/>
        <v>0</v>
      </c>
      <c r="E30" s="81"/>
    </row>
    <row r="31" spans="1:5" ht="17.1" customHeight="1">
      <c r="A31" s="81"/>
      <c r="B31" s="82">
        <v>4</v>
      </c>
      <c r="C31" s="100"/>
      <c r="D31" s="118">
        <f t="shared" si="2"/>
        <v>0</v>
      </c>
      <c r="E31" s="81"/>
    </row>
    <row r="32" spans="1:5" ht="17.1" customHeight="1">
      <c r="A32" s="81"/>
      <c r="B32" s="82">
        <v>5</v>
      </c>
      <c r="C32" s="100"/>
      <c r="D32" s="118">
        <f t="shared" si="2"/>
        <v>0</v>
      </c>
      <c r="E32" s="81"/>
    </row>
    <row r="34" ht="6.75" customHeight="1"/>
    <row r="35" spans="1:11" ht="30" customHeight="1">
      <c r="A35" s="189" t="s">
        <v>62</v>
      </c>
      <c r="B35" s="190"/>
      <c r="C35" s="190"/>
      <c r="D35" s="190"/>
      <c r="E35" s="190"/>
      <c r="F35" s="108"/>
      <c r="G35" s="108"/>
      <c r="H35" s="108"/>
      <c r="I35" s="108"/>
      <c r="J35" s="108"/>
      <c r="K35" s="84"/>
    </row>
    <row r="36" ht="23.25" customHeight="1"/>
    <row r="37" spans="1:6" s="76" customFormat="1" ht="23.25" customHeight="1">
      <c r="A37" s="123"/>
      <c r="B37" s="181" t="s">
        <v>14</v>
      </c>
      <c r="C37" s="182"/>
      <c r="D37" s="124" t="s">
        <v>45</v>
      </c>
      <c r="E37" s="123"/>
      <c r="F37" s="122"/>
    </row>
    <row r="38" spans="1:7" ht="59.25" customHeight="1">
      <c r="A38" s="81"/>
      <c r="B38" s="80" t="s">
        <v>25</v>
      </c>
      <c r="C38" s="99" t="s">
        <v>49</v>
      </c>
      <c r="D38" s="125" t="s">
        <v>44</v>
      </c>
      <c r="E38" s="81"/>
      <c r="F38" s="84"/>
      <c r="G38" s="78"/>
    </row>
    <row r="39" spans="1:5" ht="17.1" customHeight="1">
      <c r="A39" s="81"/>
      <c r="B39" s="82">
        <v>1</v>
      </c>
      <c r="C39" s="100"/>
      <c r="D39" s="118">
        <f>C39*0.43%</f>
        <v>0</v>
      </c>
      <c r="E39" s="81"/>
    </row>
    <row r="40" spans="1:5" ht="17.1" customHeight="1">
      <c r="A40" s="81"/>
      <c r="B40" s="82">
        <v>2</v>
      </c>
      <c r="C40" s="100"/>
      <c r="D40" s="118">
        <f aca="true" t="shared" si="3" ref="D40:D43">C40*0.43%</f>
        <v>0</v>
      </c>
      <c r="E40" s="81"/>
    </row>
    <row r="41" spans="1:5" ht="17.1" customHeight="1">
      <c r="A41" s="81"/>
      <c r="B41" s="82">
        <v>3</v>
      </c>
      <c r="C41" s="100"/>
      <c r="D41" s="118">
        <f t="shared" si="3"/>
        <v>0</v>
      </c>
      <c r="E41" s="81"/>
    </row>
    <row r="42" spans="1:5" ht="17.1" customHeight="1">
      <c r="A42" s="81"/>
      <c r="B42" s="82">
        <v>4</v>
      </c>
      <c r="C42" s="100"/>
      <c r="D42" s="118">
        <f t="shared" si="3"/>
        <v>0</v>
      </c>
      <c r="E42" s="81"/>
    </row>
    <row r="43" spans="1:5" ht="17.1" customHeight="1">
      <c r="A43" s="81"/>
      <c r="B43" s="82">
        <v>5</v>
      </c>
      <c r="C43" s="100"/>
      <c r="D43" s="118">
        <f t="shared" si="3"/>
        <v>0</v>
      </c>
      <c r="E43" s="81"/>
    </row>
    <row r="44" spans="2:4" ht="14.25">
      <c r="B44" s="79"/>
      <c r="C44" s="79"/>
      <c r="D44" s="79"/>
    </row>
    <row r="45" spans="2:14" s="126" customFormat="1" ht="14.25">
      <c r="B45" s="126" t="s">
        <v>50</v>
      </c>
      <c r="F45" s="127"/>
      <c r="G45" s="127"/>
      <c r="H45" s="127"/>
      <c r="I45" s="127"/>
      <c r="J45" s="127"/>
      <c r="K45" s="127"/>
      <c r="L45" s="127"/>
      <c r="M45" s="127"/>
      <c r="N45" s="127"/>
    </row>
  </sheetData>
  <sheetProtection insertRows="0" deleteRows="0"/>
  <mergeCells count="9">
    <mergeCell ref="B37:C37"/>
    <mergeCell ref="A1:E2"/>
    <mergeCell ref="A4:E4"/>
    <mergeCell ref="A14:E14"/>
    <mergeCell ref="A24:E24"/>
    <mergeCell ref="A35:E35"/>
    <mergeCell ref="B6:C6"/>
    <mergeCell ref="B16:C16"/>
    <mergeCell ref="B26:C26"/>
  </mergeCells>
  <printOptions/>
  <pageMargins left="0.31496062992125984" right="0.31496062992125984" top="0.35433070866141736" bottom="0.35433070866141736"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ssirjean</dc:creator>
  <cp:keywords/>
  <dc:description/>
  <cp:lastModifiedBy>Isabelle MIGOT</cp:lastModifiedBy>
  <cp:lastPrinted>2018-10-05T06:35:48Z</cp:lastPrinted>
  <dcterms:created xsi:type="dcterms:W3CDTF">2012-06-28T10:13:27Z</dcterms:created>
  <dcterms:modified xsi:type="dcterms:W3CDTF">2024-01-05T10:46:11Z</dcterms:modified>
  <cp:category/>
  <cp:version/>
  <cp:contentType/>
  <cp:contentStatus/>
</cp:coreProperties>
</file>